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justinic\Desktop\Indira Justinic\Proračun 2027\"/>
    </mc:Choice>
  </mc:AlternateContent>
  <xr:revisionPtr revIDLastSave="0" documentId="13_ncr:1_{44B8D5A2-336E-4277-9FF5-C0709FC790C0}" xr6:coauthVersionLast="47" xr6:coauthVersionMax="47" xr10:uidLastSave="{00000000-0000-0000-0000-000000000000}"/>
  <bookViews>
    <workbookView xWindow="-120" yWindow="-120" windowWidth="29040" windowHeight="15720" xr2:uid="{88C7D66E-1BC9-4CB6-97EF-D2E3BB88036B}"/>
  </bookViews>
  <sheets>
    <sheet name="PROGRAM GRAĐENJA 2027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40" i="1" l="1"/>
  <c r="E241" i="1"/>
  <c r="D80" i="1"/>
  <c r="E239" i="1"/>
  <c r="E238" i="1"/>
  <c r="E233" i="1"/>
  <c r="E246" i="1"/>
  <c r="E245" i="1"/>
  <c r="E244" i="1"/>
  <c r="E243" i="1"/>
  <c r="E242" i="1"/>
  <c r="E235" i="1"/>
  <c r="E226" i="1"/>
  <c r="E221" i="1"/>
  <c r="E220" i="1"/>
  <c r="F192" i="1"/>
  <c r="D185" i="1"/>
  <c r="F181" i="1" s="1"/>
  <c r="D154" i="1"/>
  <c r="F150" i="1" s="1"/>
  <c r="F138" i="1" s="1"/>
  <c r="F153" i="1"/>
  <c r="F152" i="1"/>
  <c r="D135" i="1"/>
  <c r="D131" i="1"/>
  <c r="F130" i="1"/>
  <c r="D121" i="1"/>
  <c r="D118" i="1"/>
  <c r="F117" i="1"/>
  <c r="D115" i="1"/>
  <c r="F114" i="1"/>
  <c r="D110" i="1"/>
  <c r="F109" i="1"/>
  <c r="D107" i="1"/>
  <c r="F106" i="1"/>
  <c r="D104" i="1"/>
  <c r="F103" i="1"/>
  <c r="D101" i="1"/>
  <c r="F100" i="1"/>
  <c r="D95" i="1"/>
  <c r="F92" i="1" s="1"/>
  <c r="E222" i="1" s="1"/>
  <c r="D86" i="1"/>
  <c r="F82" i="1" s="1"/>
  <c r="E219" i="1" s="1"/>
  <c r="F85" i="1"/>
  <c r="F84" i="1"/>
  <c r="F77" i="1"/>
  <c r="F76" i="1"/>
  <c r="D73" i="1"/>
  <c r="F72" i="1"/>
  <c r="D69" i="1"/>
  <c r="F68" i="1"/>
  <c r="D65" i="1"/>
  <c r="D61" i="1"/>
  <c r="F60" i="1"/>
  <c r="F59" i="1"/>
  <c r="D33" i="1"/>
  <c r="F30" i="1" s="1"/>
  <c r="F28" i="1" s="1"/>
  <c r="E236" i="1" l="1"/>
  <c r="E234" i="1"/>
  <c r="F112" i="1"/>
  <c r="E224" i="1" s="1"/>
  <c r="E225" i="1"/>
  <c r="F165" i="1"/>
  <c r="F98" i="1"/>
  <c r="F128" i="1"/>
  <c r="E227" i="1" s="1"/>
  <c r="E223" i="1"/>
  <c r="F57" i="1"/>
  <c r="E218" i="1" s="1"/>
  <c r="E228" i="1" l="1"/>
  <c r="F55" i="1"/>
  <c r="F214" i="1" s="1"/>
  <c r="E247" i="1"/>
</calcChain>
</file>

<file path=xl/sharedStrings.xml><?xml version="1.0" encoding="utf-8"?>
<sst xmlns="http://schemas.openxmlformats.org/spreadsheetml/2006/main" count="330" uniqueCount="192">
  <si>
    <t>Na temelju članka 67. Zakona o komunalnom gospodarstvu ("Narodne  novine" broj 68/18, 110/18, 32/20 i 145/24) i članka 32. Statuta Općine Punat ("Službene  novine Primorsko - goranske županije" broj 36/22), Općinsko vijeće Općine Punat, na ___ sjednici održanoj _________ 2026. godine, donosi</t>
  </si>
  <si>
    <t>PROGRAM
građenja komunalne infrastrukture na području Općine Punat u 2027. godini</t>
  </si>
  <si>
    <t>Članak 1.</t>
  </si>
  <si>
    <t>Ovim Programom građenja komunalne infrastrukture  (u daljnjem tekstu: Program) određuju su građevine komunalne infrastrukture koje će se:</t>
  </si>
  <si>
    <t>- graditi radi uređenja neuređenih dijelova građevinskog područja</t>
  </si>
  <si>
    <t>- graditi u uređenim dijelovima građevinskog područja</t>
  </si>
  <si>
    <t>- graditi izvan građevinskog područja</t>
  </si>
  <si>
    <t>- rekonstruirati</t>
  </si>
  <si>
    <t>- uklanjati</t>
  </si>
  <si>
    <t>Građevine komunalne infrastrukture jesu:</t>
  </si>
  <si>
    <t>1. Nerazvrstane ceste</t>
  </si>
  <si>
    <t>2. Javne prometne površine na kojima nije dopušten promet motornih vozila</t>
  </si>
  <si>
    <t>3. Javna parkirališta</t>
  </si>
  <si>
    <t>4. Javne garaže</t>
  </si>
  <si>
    <t>5. Javne zelene površine</t>
  </si>
  <si>
    <t>6. Građevine i uređaji javne namjene</t>
  </si>
  <si>
    <t>7. Javna rasvjeta</t>
  </si>
  <si>
    <t>8. Groblja i krematoriji na grobljima</t>
  </si>
  <si>
    <t>9. Građevine namijenjene obavljanju javnog prijevoza</t>
  </si>
  <si>
    <t>10. Građevine oborinske odvodnje</t>
  </si>
  <si>
    <t>Članak 2.</t>
  </si>
  <si>
    <r>
      <t>"</t>
    </r>
    <r>
      <rPr>
        <sz val="7"/>
        <rFont val="Times New Roman"/>
        <family val="1"/>
      </rPr>
      <t>Sadržaj Programa prikazan je u tablici:</t>
    </r>
  </si>
  <si>
    <t>1.</t>
  </si>
  <si>
    <r>
      <rPr>
        <u/>
        <sz val="7"/>
        <rFont val="Times New Roman"/>
        <family val="1"/>
      </rPr>
      <t> </t>
    </r>
    <r>
      <rPr>
        <b/>
        <u/>
        <sz val="7"/>
        <rFont val="Arial"/>
        <family val="2"/>
      </rPr>
      <t>Građevine komunalne infrastrukture koje će se graditi radi uređenja neuređenih dijelova građevinskog područja</t>
    </r>
  </si>
  <si>
    <r>
      <rPr>
        <b/>
        <u/>
        <sz val="7"/>
        <rFont val="Arial"/>
        <family val="2"/>
      </rPr>
      <t>UKUPNO</t>
    </r>
  </si>
  <si>
    <t>RBR</t>
  </si>
  <si>
    <t>OPIS</t>
  </si>
  <si>
    <r>
      <rPr>
        <sz val="7"/>
        <rFont val="Arial"/>
        <family val="2"/>
      </rPr>
      <t>POZICIJA</t>
    </r>
  </si>
  <si>
    <t>PROCJENA TROŠKOVA  (EUR)</t>
  </si>
  <si>
    <r>
      <rPr>
        <sz val="7"/>
        <rFont val="Arial"/>
        <family val="2"/>
      </rPr>
      <t>IZVOR FINANCIRANJA</t>
    </r>
  </si>
  <si>
    <r>
      <rPr>
        <b/>
        <sz val="7"/>
        <rFont val="Arial"/>
        <family val="2"/>
      </rPr>
      <t>1.1.</t>
    </r>
  </si>
  <si>
    <r>
      <rPr>
        <b/>
        <sz val="7"/>
        <rFont val="Arial"/>
        <family val="2"/>
      </rPr>
      <t>NERAZVRSTANE CESTE</t>
    </r>
  </si>
  <si>
    <t>a)</t>
  </si>
  <si>
    <t>Izgradnja nerazvrstane ceste SU 15</t>
  </si>
  <si>
    <t>projektna dokumentacija</t>
  </si>
  <si>
    <t>R253</t>
  </si>
  <si>
    <t>komunalni doprinos</t>
  </si>
  <si>
    <t>UKUPNO</t>
  </si>
  <si>
    <t>b)</t>
  </si>
  <si>
    <t>opći prihodi i primici</t>
  </si>
  <si>
    <r>
      <rPr>
        <sz val="7"/>
        <rFont val="Arial"/>
        <family val="2"/>
      </rPr>
      <t>1.2.</t>
    </r>
  </si>
  <si>
    <r>
      <rPr>
        <sz val="7"/>
        <rFont val="Arial"/>
        <family val="2"/>
      </rPr>
      <t>JAVNE POVRŠINE NA KOJIMA NIJE DOPUŠTEN PROMET MOTORNIH VOZILA</t>
    </r>
  </si>
  <si>
    <r>
      <rPr>
        <sz val="7"/>
        <rFont val="Arial"/>
        <family val="2"/>
      </rPr>
      <t>1.3.</t>
    </r>
  </si>
  <si>
    <r>
      <rPr>
        <sz val="7"/>
        <rFont val="Arial"/>
        <family val="2"/>
      </rPr>
      <t>JAVNA PARKIRALIŠTA</t>
    </r>
  </si>
  <si>
    <r>
      <rPr>
        <sz val="7"/>
        <rFont val="Arial"/>
        <family val="2"/>
      </rPr>
      <t>1.4.</t>
    </r>
  </si>
  <si>
    <r>
      <rPr>
        <sz val="7"/>
        <rFont val="Arial"/>
        <family val="2"/>
      </rPr>
      <t>JAVNE GARAŽE</t>
    </r>
  </si>
  <si>
    <r>
      <rPr>
        <sz val="7"/>
        <rFont val="Arial"/>
        <family val="2"/>
      </rPr>
      <t>1.5.</t>
    </r>
  </si>
  <si>
    <r>
      <rPr>
        <sz val="7"/>
        <rFont val="Arial"/>
        <family val="2"/>
      </rPr>
      <t>JAVNE ZELENE POVRŠINE</t>
    </r>
  </si>
  <si>
    <r>
      <rPr>
        <sz val="7"/>
        <rFont val="Arial"/>
        <family val="2"/>
      </rPr>
      <t>1.6.</t>
    </r>
  </si>
  <si>
    <r>
      <rPr>
        <sz val="7"/>
        <rFont val="Arial"/>
        <family val="2"/>
      </rPr>
      <t>GRAĐEVINE I UREĐAJI JAVNE NAMJENE</t>
    </r>
  </si>
  <si>
    <r>
      <rPr>
        <sz val="7"/>
        <rFont val="Arial"/>
        <family val="2"/>
      </rPr>
      <t>1.7.</t>
    </r>
  </si>
  <si>
    <r>
      <rPr>
        <sz val="7"/>
        <rFont val="Arial"/>
        <family val="2"/>
      </rPr>
      <t>JAVNA RASVJETA</t>
    </r>
  </si>
  <si>
    <r>
      <rPr>
        <sz val="7"/>
        <rFont val="Arial"/>
        <family val="2"/>
      </rPr>
      <t>1.8.</t>
    </r>
  </si>
  <si>
    <r>
      <rPr>
        <sz val="7"/>
        <rFont val="Arial"/>
        <family val="2"/>
      </rPr>
      <t>GROBLJA I KREMATORIJI NA GROBLJIMA</t>
    </r>
  </si>
  <si>
    <t>1.9.</t>
  </si>
  <si>
    <t>GRAĐEVINE NAMIJENJENE OBAVLJANJU JAVNOG PRIJEVOZA</t>
  </si>
  <si>
    <t>1.10.</t>
  </si>
  <si>
    <t>GRAĐEVINE OBORINSKE ODVODNJE</t>
  </si>
  <si>
    <t>2.</t>
  </si>
  <si>
    <r>
      <rPr>
        <u/>
        <sz val="7"/>
        <rFont val="Times New Roman"/>
        <family val="1"/>
      </rPr>
      <t> </t>
    </r>
    <r>
      <rPr>
        <b/>
        <u/>
        <sz val="7"/>
        <rFont val="Arial"/>
        <family val="2"/>
      </rPr>
      <t>Građevine komunalne infrastrukture koje će se graditi u uređenim dijelovima građevinskog područja</t>
    </r>
  </si>
  <si>
    <t>PROCJENA TROŠKOVA (EUR)</t>
  </si>
  <si>
    <t>2.1.</t>
  </si>
  <si>
    <t xml:space="preserve">Izgradnja nogostupa I.G.Kovačića </t>
  </si>
  <si>
    <r>
      <rPr>
        <sz val="7"/>
        <rFont val="Arial"/>
        <family val="2"/>
      </rPr>
      <t>projektna dokumentacija</t>
    </r>
  </si>
  <si>
    <t>građenje</t>
  </si>
  <si>
    <t>ostali prihodi od prodaje nefinancijske imovine</t>
  </si>
  <si>
    <t>Izgradnja OU 17</t>
  </si>
  <si>
    <t>c)</t>
  </si>
  <si>
    <t>Izgradnja nogostupa A.Cesarca</t>
  </si>
  <si>
    <t>d)</t>
  </si>
  <si>
    <t>R212</t>
  </si>
  <si>
    <t>e)</t>
  </si>
  <si>
    <t>Gradnja ostalih nerazvrstanih cesta</t>
  </si>
  <si>
    <t>2.2.</t>
  </si>
  <si>
    <r>
      <rPr>
        <b/>
        <sz val="7"/>
        <rFont val="Arial"/>
        <family val="2"/>
      </rPr>
      <t>JAVNE POVRŠINE NA KOJIMA NIJE DOPUŠTEN PROMET MOTORNIH VOZILA</t>
    </r>
  </si>
  <si>
    <t>Ostala gradnja</t>
  </si>
  <si>
    <t>R390</t>
  </si>
  <si>
    <t>R211</t>
  </si>
  <si>
    <t>imovinsko pravne radnje</t>
  </si>
  <si>
    <t>R213</t>
  </si>
  <si>
    <t>2.3.</t>
  </si>
  <si>
    <t>JAVNA PARKIRALIŠTA</t>
  </si>
  <si>
    <t>2.4.</t>
  </si>
  <si>
    <t>2.5.</t>
  </si>
  <si>
    <t>JAVNE ZELENE POVRŠINE</t>
  </si>
  <si>
    <t>Uređenje dječjeg igrališta</t>
  </si>
  <si>
    <t>Projektna dokumentacija</t>
  </si>
  <si>
    <t>R415.01</t>
  </si>
  <si>
    <t>komunalna naknada</t>
  </si>
  <si>
    <t>2.6.</t>
  </si>
  <si>
    <r>
      <rPr>
        <b/>
        <sz val="7"/>
        <rFont val="Arial"/>
        <family val="2"/>
      </rPr>
      <t>GRAĐEVINE I UREĐAJI JAVNE NAMJENE</t>
    </r>
  </si>
  <si>
    <t>Komunalna urbana oprema</t>
  </si>
  <si>
    <t>Gradnja - oprema</t>
  </si>
  <si>
    <t>R252</t>
  </si>
  <si>
    <t>Božićno-novogodišnja rasvjeta</t>
  </si>
  <si>
    <t>R359.05</t>
  </si>
  <si>
    <t>Prometna urbana oprema</t>
  </si>
  <si>
    <t>R413.1</t>
  </si>
  <si>
    <t>Tržnica</t>
  </si>
  <si>
    <r>
      <rPr>
        <b/>
        <sz val="7"/>
        <rFont val="Arial"/>
        <family val="2"/>
      </rPr>
      <t>2.7.</t>
    </r>
  </si>
  <si>
    <r>
      <rPr>
        <b/>
        <sz val="7"/>
        <rFont val="Arial"/>
        <family val="2"/>
      </rPr>
      <t>JAVNA RASVJETA</t>
    </r>
  </si>
  <si>
    <t>Izgradnja javne rasvjete u parkovima</t>
  </si>
  <si>
    <t>R215</t>
  </si>
  <si>
    <t>Izgradnja javne rasvjete OU 17</t>
  </si>
  <si>
    <t>Ostala ulaganja u javnu rasvjetu - Punat i Stara Baška</t>
  </si>
  <si>
    <r>
      <rPr>
        <sz val="7"/>
        <rFont val="Arial"/>
        <family val="2"/>
      </rPr>
      <t>2.8.</t>
    </r>
  </si>
  <si>
    <r>
      <rPr>
        <sz val="7"/>
        <rFont val="Arial"/>
        <family val="2"/>
      </rPr>
      <t>2.9.</t>
    </r>
  </si>
  <si>
    <r>
      <rPr>
        <sz val="7"/>
        <rFont val="Arial"/>
        <family val="2"/>
      </rPr>
      <t>GRAĐEVINE NAMIJENJENE OBAVLJANJU JAVNOG PRIJEVOZA</t>
    </r>
  </si>
  <si>
    <t>2.10.</t>
  </si>
  <si>
    <t>Ulaganje u oborinsku odvodnju OU 17</t>
  </si>
  <si>
    <t>Gradnja</t>
  </si>
  <si>
    <t>R256</t>
  </si>
  <si>
    <t>Ostala ulaganja u izgradnju građevina oborinske odvodnje</t>
  </si>
  <si>
    <t>3.</t>
  </si>
  <si>
    <t>Građevine komunalne infrastrukture koje će se graditi izvan građevinskog područja</t>
  </si>
  <si>
    <t>PROCJENA TROŠKOVA</t>
  </si>
  <si>
    <t>3.1.</t>
  </si>
  <si>
    <t>NERAZVRSTANE CESTE</t>
  </si>
  <si>
    <r>
      <rPr>
        <sz val="7"/>
        <rFont val="Arial"/>
        <family val="2"/>
      </rPr>
      <t>3.2.</t>
    </r>
  </si>
  <si>
    <r>
      <rPr>
        <sz val="7"/>
        <rFont val="Arial"/>
        <family val="2"/>
      </rPr>
      <t>3.3.</t>
    </r>
  </si>
  <si>
    <r>
      <rPr>
        <sz val="7"/>
        <rFont val="Arial"/>
        <family val="2"/>
      </rPr>
      <t>3.4.</t>
    </r>
  </si>
  <si>
    <r>
      <rPr>
        <sz val="7"/>
        <rFont val="Arial"/>
        <family val="2"/>
      </rPr>
      <t>3.5.</t>
    </r>
  </si>
  <si>
    <r>
      <rPr>
        <sz val="7"/>
        <rFont val="Arial"/>
        <family val="2"/>
      </rPr>
      <t>3.6.</t>
    </r>
  </si>
  <si>
    <t>GRAĐEVINE I UREĐAJI JAVNE NAMJENE</t>
  </si>
  <si>
    <t>Reciklažno dvorište</t>
  </si>
  <si>
    <t>gradnja</t>
  </si>
  <si>
    <t>R592.1</t>
  </si>
  <si>
    <t>R592</t>
  </si>
  <si>
    <r>
      <rPr>
        <sz val="7"/>
        <rFont val="Arial"/>
        <family val="2"/>
      </rPr>
      <t>3.7.</t>
    </r>
  </si>
  <si>
    <r>
      <rPr>
        <sz val="7"/>
        <rFont val="Arial"/>
        <family val="2"/>
      </rPr>
      <t>3.8.</t>
    </r>
  </si>
  <si>
    <r>
      <rPr>
        <sz val="7"/>
        <rFont val="Arial"/>
        <family val="2"/>
      </rPr>
      <t>3.9.</t>
    </r>
  </si>
  <si>
    <t>3.10.</t>
  </si>
  <si>
    <t>4.</t>
  </si>
  <si>
    <r>
      <rPr>
        <b/>
        <sz val="7"/>
        <rFont val="Arial"/>
        <family val="2"/>
      </rPr>
      <t>Postojeće građevine komunalne infrastrukture koje će se rekonstruirati</t>
    </r>
  </si>
  <si>
    <r>
      <rPr>
        <sz val="7"/>
        <rFont val="Arial"/>
        <family val="2"/>
      </rPr>
      <t>4.1.</t>
    </r>
  </si>
  <si>
    <r>
      <rPr>
        <sz val="7"/>
        <rFont val="Arial"/>
        <family val="2"/>
      </rPr>
      <t>NERAZVRSTANE CESTE</t>
    </r>
  </si>
  <si>
    <r>
      <rPr>
        <sz val="7"/>
        <rFont val="Arial"/>
        <family val="2"/>
      </rPr>
      <t>4.2.</t>
    </r>
  </si>
  <si>
    <t>4.3.</t>
  </si>
  <si>
    <r>
      <rPr>
        <sz val="7"/>
        <rFont val="Arial"/>
        <family val="2"/>
      </rPr>
      <t>4.4.</t>
    </r>
  </si>
  <si>
    <r>
      <rPr>
        <sz val="7"/>
        <rFont val="Arial"/>
        <family val="2"/>
      </rPr>
      <t>4.5.</t>
    </r>
  </si>
  <si>
    <r>
      <rPr>
        <sz val="7"/>
        <rFont val="Arial"/>
        <family val="2"/>
      </rPr>
      <t>4.6.</t>
    </r>
  </si>
  <si>
    <t>4.7.</t>
  </si>
  <si>
    <t>JAVNA RASVJETA</t>
  </si>
  <si>
    <r>
      <rPr>
        <sz val="7"/>
        <rFont val="Arial"/>
        <family val="2"/>
      </rPr>
      <t>4.8.</t>
    </r>
  </si>
  <si>
    <t>Uređenje groblja</t>
  </si>
  <si>
    <t>R659</t>
  </si>
  <si>
    <t>R665.2</t>
  </si>
  <si>
    <t>4.9.</t>
  </si>
  <si>
    <t>4.10.</t>
  </si>
  <si>
    <t>5.</t>
  </si>
  <si>
    <r>
      <rPr>
        <u/>
        <sz val="7"/>
        <rFont val="Times New Roman"/>
        <family val="1"/>
      </rPr>
      <t> </t>
    </r>
    <r>
      <rPr>
        <b/>
        <u/>
        <sz val="7"/>
        <rFont val="Arial"/>
        <family val="2"/>
      </rPr>
      <t>Građevine komunalne infrastrukture koje će se uklanjati</t>
    </r>
  </si>
  <si>
    <t>IZVOR FINANCIRANJA</t>
  </si>
  <si>
    <t>5.1.</t>
  </si>
  <si>
    <t>5.2.</t>
  </si>
  <si>
    <t>5.3.</t>
  </si>
  <si>
    <t>5.4.</t>
  </si>
  <si>
    <t>5.5.</t>
  </si>
  <si>
    <t>5.6.</t>
  </si>
  <si>
    <t>5.7.</t>
  </si>
  <si>
    <t>5.8.</t>
  </si>
  <si>
    <t>5.9.</t>
  </si>
  <si>
    <t>5.10.</t>
  </si>
  <si>
    <r>
      <rPr>
        <b/>
        <sz val="7"/>
        <rFont val="Arial"/>
        <family val="2"/>
      </rPr>
      <t>PROGRAM GRAĐENJA KOMUNALNE INFRASTRUKTURE SVEUKUPNO</t>
    </r>
  </si>
  <si>
    <t>REKAPITULACIJA PO VRSTI KOMUNALNE INFRASTRUKTURE</t>
  </si>
  <si>
    <t>Članak 3.</t>
  </si>
  <si>
    <t>1.KOMUNALNOG DOPRINOSA</t>
  </si>
  <si>
    <t>2.KOMUNALNE NAKNADE</t>
  </si>
  <si>
    <t>3.CIJENE KOMUNALNE USLUGE</t>
  </si>
  <si>
    <t>4.NAKNADE ZA KONCESIJU</t>
  </si>
  <si>
    <t>5. PRORAČUNA OPĆINE PUNAT</t>
  </si>
  <si>
    <t>a) ostali prihodi posebnih namjena</t>
  </si>
  <si>
    <t>b) vodni doprinos</t>
  </si>
  <si>
    <t>6.FONDOVA EUROPSKE UNIJE</t>
  </si>
  <si>
    <t>7.UGOVORA, NAKNADA I DRUGIH IZVORA</t>
  </si>
  <si>
    <t>a) kapitalne pomoći od izvanproračunskog korisnika</t>
  </si>
  <si>
    <t>b) kapitalne pomoći iz županijskog proračuna</t>
  </si>
  <si>
    <t>8.DONACIJA</t>
  </si>
  <si>
    <r>
      <rPr>
        <b/>
        <sz val="7"/>
        <rFont val="Times New Roman"/>
        <family val="1"/>
      </rPr>
      <t>UKUPNO</t>
    </r>
  </si>
  <si>
    <t>Članak 4.</t>
  </si>
  <si>
    <t>Ovaj Program objavit će se u "Službenim novinama Primorsko-goranske županije", a stupa na snagu 1. siječnja 2027. godine.</t>
  </si>
  <si>
    <t xml:space="preserve">KLASA: </t>
  </si>
  <si>
    <t>PREDSJEDNIK</t>
  </si>
  <si>
    <t>URBROJ:</t>
  </si>
  <si>
    <t>Punat, ________________ 2026. godine</t>
  </si>
  <si>
    <t>Ivan Orlić, mag.cin.</t>
  </si>
  <si>
    <t>ostali prihodi za posebne namjene</t>
  </si>
  <si>
    <r>
      <t xml:space="preserve">  U skladu sa sadržajem Programa prikazanim u članku 2. troškovi Programa građenja komunalne infrastrukture za</t>
    </r>
    <r>
      <rPr>
        <b/>
        <sz val="7"/>
        <color rgb="FFFF0000"/>
        <rFont val="Times New Roman"/>
        <family val="1"/>
        <charset val="238"/>
      </rPr>
      <t xml:space="preserve"> </t>
    </r>
    <r>
      <rPr>
        <sz val="7"/>
        <rFont val="Times New Roman"/>
        <family val="1"/>
        <charset val="238"/>
      </rPr>
      <t>2027.</t>
    </r>
    <r>
      <rPr>
        <b/>
        <sz val="7"/>
        <color rgb="FFFF0000"/>
        <rFont val="Times New Roman"/>
        <family val="1"/>
        <charset val="238"/>
      </rPr>
      <t xml:space="preserve"> </t>
    </r>
    <r>
      <rPr>
        <sz val="7"/>
        <rFont val="Times New Roman"/>
        <family val="1"/>
      </rPr>
      <t>godinu financiraju se sredstvima:</t>
    </r>
  </si>
  <si>
    <t>koncesija pomorsko dobro</t>
  </si>
  <si>
    <t>R645.5</t>
  </si>
  <si>
    <t>Popločenje platoa ispred crkve u Staroj Baški</t>
  </si>
  <si>
    <t>c) ostali prihodi od prodaje nefinacijske imovine</t>
  </si>
  <si>
    <t>d) opći prihodi i primici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</si>
</sst>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"/>
    <numFmt numFmtId="165" formatCode="#,##0.00\ &quot;€&quot;"/>
  </numFmts>
  <fonts count="43">
    <font>
      <sz val="11"/>
      <color theme="1"/>
      <name val="Aptos Narrow"/>
      <family val="2"/>
      <charset val="238"/>
      <scheme val="minor"/>
    </font>
    <font>
      <sz val="10"/>
      <color rgb="FF00000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b/>
      <sz val="8"/>
      <name val="Times New Roman"/>
      <family val="1"/>
      <charset val="238"/>
    </font>
    <font>
      <sz val="7.5"/>
      <name val="Times New Roman"/>
      <family val="1"/>
      <charset val="238"/>
    </font>
    <font>
      <sz val="7.5"/>
      <color rgb="FF000000"/>
      <name val="Times New Roman"/>
      <family val="1"/>
      <charset val="238"/>
    </font>
    <font>
      <sz val="7.5"/>
      <color rgb="FFFF0000"/>
      <name val="Times New Roman"/>
      <family val="1"/>
      <charset val="238"/>
    </font>
    <font>
      <b/>
      <sz val="7.5"/>
      <name val="Times New Roman"/>
      <family val="1"/>
      <charset val="238"/>
    </font>
    <font>
      <sz val="7"/>
      <name val="Times New Roman"/>
      <family val="1"/>
    </font>
    <font>
      <b/>
      <sz val="7"/>
      <color rgb="FF000000"/>
      <name val="Arial"/>
      <family val="2"/>
    </font>
    <font>
      <u/>
      <sz val="7"/>
      <name val="Times New Roman"/>
      <family val="1"/>
    </font>
    <font>
      <b/>
      <u/>
      <sz val="7"/>
      <name val="Arial"/>
      <family val="2"/>
    </font>
    <font>
      <b/>
      <sz val="7"/>
      <name val="Arial"/>
      <family val="2"/>
      <charset val="238"/>
    </font>
    <font>
      <sz val="7"/>
      <color rgb="FF000000"/>
      <name val="Arial"/>
      <family val="2"/>
      <charset val="238"/>
    </font>
    <font>
      <sz val="7"/>
      <name val="Arial"/>
      <family val="2"/>
      <charset val="238"/>
    </font>
    <font>
      <sz val="7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7"/>
      <color rgb="FFFF0000"/>
      <name val="Arial"/>
      <family val="2"/>
      <charset val="238"/>
    </font>
    <font>
      <sz val="10"/>
      <name val="Times New Roman"/>
      <family val="1"/>
      <charset val="238"/>
    </font>
    <font>
      <sz val="7"/>
      <color rgb="FFFF0000"/>
      <name val="Arial"/>
      <family val="2"/>
      <charset val="238"/>
    </font>
    <font>
      <u/>
      <sz val="7"/>
      <name val="Times New Roman"/>
      <family val="1"/>
      <charset val="238"/>
    </font>
    <font>
      <b/>
      <sz val="10"/>
      <color rgb="FF000000"/>
      <name val="Arial"/>
      <family val="2"/>
      <charset val="238"/>
    </font>
    <font>
      <b/>
      <sz val="10"/>
      <name val="Times New Roman"/>
      <family val="1"/>
      <charset val="238"/>
    </font>
    <font>
      <b/>
      <sz val="10"/>
      <name val="Arial"/>
      <family val="2"/>
      <charset val="238"/>
    </font>
    <font>
      <sz val="10"/>
      <color rgb="FF000000"/>
      <name val="Ariel"/>
      <charset val="238"/>
    </font>
    <font>
      <sz val="7"/>
      <color rgb="FF000000"/>
      <name val="Arial"/>
      <family val="2"/>
    </font>
    <font>
      <b/>
      <sz val="10"/>
      <color rgb="FF00000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u/>
      <sz val="7"/>
      <name val="Times New Roman"/>
      <family val="1"/>
      <charset val="204"/>
    </font>
    <font>
      <b/>
      <sz val="7.5"/>
      <color rgb="FF000000"/>
      <name val="Times New Roman"/>
      <family val="1"/>
      <charset val="238"/>
    </font>
    <font>
      <b/>
      <sz val="7.5"/>
      <color rgb="FFFF0000"/>
      <name val="Times New Roman"/>
      <family val="1"/>
      <charset val="238"/>
    </font>
    <font>
      <b/>
      <sz val="7"/>
      <color rgb="FFFF0000"/>
      <name val="Times New Roman"/>
      <family val="1"/>
      <charset val="238"/>
    </font>
    <font>
      <sz val="7"/>
      <name val="Times New Roman"/>
      <family val="1"/>
      <charset val="238"/>
    </font>
    <font>
      <sz val="7"/>
      <name val="Times New Roman"/>
      <family val="2"/>
    </font>
    <font>
      <b/>
      <sz val="7"/>
      <name val="Times New Roman"/>
      <family val="1"/>
      <charset val="238"/>
    </font>
    <font>
      <b/>
      <sz val="7"/>
      <color rgb="FF000000"/>
      <name val="Times New Roman"/>
      <family val="1"/>
      <charset val="238"/>
    </font>
    <font>
      <b/>
      <sz val="7"/>
      <name val="Times New Roman"/>
      <family val="1"/>
    </font>
    <font>
      <b/>
      <sz val="7"/>
      <name val="Times New Roman"/>
      <family val="2"/>
    </font>
    <font>
      <sz val="7"/>
      <color rgb="FF000000"/>
      <name val="Times New Roman"/>
      <family val="1"/>
      <charset val="238"/>
    </font>
    <font>
      <sz val="7"/>
      <color rgb="FFFF0000"/>
      <name val="Times New Roman"/>
      <family val="1"/>
      <charset val="238"/>
    </font>
    <font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A6A6A6"/>
      </patternFill>
    </fill>
    <fill>
      <patternFill patternType="solid">
        <fgColor rgb="FFD9D9D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258">
    <xf numFmtId="0" fontId="0" fillId="0" borderId="0" xfId="0"/>
    <xf numFmtId="0" fontId="1" fillId="0" borderId="0" xfId="1" applyAlignment="1">
      <alignment horizontal="left" vertical="center" wrapText="1"/>
    </xf>
    <xf numFmtId="0" fontId="2" fillId="0" borderId="0" xfId="1" applyFont="1" applyAlignment="1">
      <alignment horizontal="left" vertical="center" wrapText="1"/>
    </xf>
    <xf numFmtId="4" fontId="3" fillId="0" borderId="0" xfId="1" applyNumberFormat="1" applyFont="1" applyAlignment="1">
      <alignment horizontal="right" vertical="top" wrapText="1"/>
    </xf>
    <xf numFmtId="0" fontId="1" fillId="0" borderId="0" xfId="1" applyAlignment="1">
      <alignment horizontal="left" vertical="top"/>
    </xf>
    <xf numFmtId="0" fontId="4" fillId="0" borderId="0" xfId="1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6" fillId="0" borderId="0" xfId="1" applyFont="1" applyAlignment="1">
      <alignment horizontal="left" vertical="top" wrapText="1"/>
    </xf>
    <xf numFmtId="4" fontId="5" fillId="0" borderId="0" xfId="1" applyNumberFormat="1" applyFont="1" applyAlignment="1">
      <alignment horizontal="left" vertical="top" wrapText="1"/>
    </xf>
    <xf numFmtId="4" fontId="4" fillId="0" borderId="0" xfId="1" applyNumberFormat="1" applyFont="1" applyAlignment="1">
      <alignment horizontal="left" vertical="top" wrapText="1"/>
    </xf>
    <xf numFmtId="4" fontId="1" fillId="0" borderId="0" xfId="1" applyNumberFormat="1" applyAlignment="1">
      <alignment horizontal="left" vertical="top"/>
    </xf>
    <xf numFmtId="164" fontId="9" fillId="2" borderId="0" xfId="1" applyNumberFormat="1" applyFont="1" applyFill="1" applyAlignment="1">
      <alignment horizontal="left" vertical="top" shrinkToFit="1"/>
    </xf>
    <xf numFmtId="0" fontId="1" fillId="2" borderId="0" xfId="1" applyFill="1" applyAlignment="1">
      <alignment horizontal="left" vertical="center" wrapText="1"/>
    </xf>
    <xf numFmtId="0" fontId="2" fillId="2" borderId="0" xfId="1" applyFont="1" applyFill="1" applyAlignment="1">
      <alignment horizontal="left" vertical="center" wrapText="1"/>
    </xf>
    <xf numFmtId="0" fontId="12" fillId="2" borderId="0" xfId="1" applyFont="1" applyFill="1" applyAlignment="1">
      <alignment horizontal="left" vertical="top" wrapText="1"/>
    </xf>
    <xf numFmtId="4" fontId="9" fillId="2" borderId="0" xfId="1" applyNumberFormat="1" applyFont="1" applyFill="1" applyAlignment="1">
      <alignment horizontal="right" vertical="top" shrinkToFit="1"/>
    </xf>
    <xf numFmtId="0" fontId="13" fillId="0" borderId="1" xfId="1" applyFont="1" applyBorder="1" applyAlignment="1">
      <alignment horizontal="center" vertical="top" wrapText="1"/>
    </xf>
    <xf numFmtId="0" fontId="14" fillId="0" borderId="1" xfId="1" applyFont="1" applyBorder="1" applyAlignment="1">
      <alignment horizontal="left" vertical="top" wrapText="1" indent="1"/>
    </xf>
    <xf numFmtId="0" fontId="14" fillId="0" borderId="1" xfId="1" applyFont="1" applyBorder="1" applyAlignment="1">
      <alignment horizontal="center" vertical="top" wrapText="1"/>
    </xf>
    <xf numFmtId="0" fontId="12" fillId="3" borderId="2" xfId="1" applyFont="1" applyFill="1" applyBorder="1" applyAlignment="1">
      <alignment horizontal="left" vertical="top" wrapText="1"/>
    </xf>
    <xf numFmtId="0" fontId="1" fillId="3" borderId="2" xfId="1" applyFill="1" applyBorder="1" applyAlignment="1">
      <alignment horizontal="left" wrapText="1"/>
    </xf>
    <xf numFmtId="0" fontId="2" fillId="3" borderId="2" xfId="1" applyFont="1" applyFill="1" applyBorder="1" applyAlignment="1">
      <alignment horizontal="left" wrapText="1"/>
    </xf>
    <xf numFmtId="4" fontId="9" fillId="3" borderId="2" xfId="1" applyNumberFormat="1" applyFont="1" applyFill="1" applyBorder="1" applyAlignment="1">
      <alignment horizontal="right" vertical="top" shrinkToFit="1"/>
    </xf>
    <xf numFmtId="0" fontId="17" fillId="0" borderId="3" xfId="1" applyFont="1" applyBorder="1" applyAlignment="1">
      <alignment horizontal="left" vertical="top" wrapText="1"/>
    </xf>
    <xf numFmtId="0" fontId="1" fillId="0" borderId="3" xfId="1" applyBorder="1" applyAlignment="1">
      <alignment horizontal="left" wrapText="1"/>
    </xf>
    <xf numFmtId="4" fontId="1" fillId="0" borderId="3" xfId="1" applyNumberFormat="1" applyBorder="1" applyAlignment="1">
      <alignment horizontal="left" wrapText="1"/>
    </xf>
    <xf numFmtId="0" fontId="1" fillId="0" borderId="0" xfId="1" applyAlignment="1">
      <alignment horizontal="left" wrapText="1"/>
    </xf>
    <xf numFmtId="0" fontId="13" fillId="0" borderId="5" xfId="1" applyFont="1" applyBorder="1" applyAlignment="1">
      <alignment horizontal="center" vertical="top"/>
    </xf>
    <xf numFmtId="0" fontId="13" fillId="0" borderId="6" xfId="1" applyFont="1" applyBorder="1" applyAlignment="1">
      <alignment horizontal="center" vertical="top"/>
    </xf>
    <xf numFmtId="4" fontId="14" fillId="0" borderId="6" xfId="1" applyNumberFormat="1" applyFont="1" applyBorder="1" applyAlignment="1">
      <alignment horizontal="right" vertical="top"/>
    </xf>
    <xf numFmtId="0" fontId="14" fillId="0" borderId="0" xfId="1" applyFont="1" applyAlignment="1">
      <alignment horizontal="left" vertical="top" wrapText="1" indent="4"/>
    </xf>
    <xf numFmtId="0" fontId="12" fillId="0" borderId="1" xfId="1" applyFont="1" applyBorder="1" applyAlignment="1">
      <alignment horizontal="center" vertical="top" wrapText="1"/>
    </xf>
    <xf numFmtId="4" fontId="12" fillId="0" borderId="1" xfId="1" applyNumberFormat="1" applyFont="1" applyBorder="1" applyAlignment="1">
      <alignment horizontal="right" vertical="top" shrinkToFit="1"/>
    </xf>
    <xf numFmtId="0" fontId="14" fillId="0" borderId="7" xfId="1" applyFont="1" applyBorder="1" applyAlignment="1">
      <alignment horizontal="center" vertical="top" wrapText="1"/>
    </xf>
    <xf numFmtId="4" fontId="14" fillId="0" borderId="7" xfId="1" applyNumberFormat="1" applyFont="1" applyBorder="1" applyAlignment="1">
      <alignment horizontal="right" vertical="top" shrinkToFit="1"/>
    </xf>
    <xf numFmtId="0" fontId="14" fillId="0" borderId="8" xfId="1" applyFont="1" applyBorder="1" applyAlignment="1">
      <alignment horizontal="left" vertical="top" wrapText="1" indent="4"/>
    </xf>
    <xf numFmtId="4" fontId="14" fillId="0" borderId="1" xfId="1" applyNumberFormat="1" applyFont="1" applyBorder="1" applyAlignment="1">
      <alignment horizontal="right" vertical="top" shrinkToFit="1"/>
    </xf>
    <xf numFmtId="4" fontId="14" fillId="0" borderId="6" xfId="1" applyNumberFormat="1" applyFont="1" applyBorder="1" applyAlignment="1">
      <alignment horizontal="right" vertical="top" shrinkToFit="1"/>
    </xf>
    <xf numFmtId="0" fontId="1" fillId="0" borderId="1" xfId="1" applyBorder="1" applyAlignment="1">
      <alignment horizontal="left" wrapText="1"/>
    </xf>
    <xf numFmtId="0" fontId="14" fillId="0" borderId="1" xfId="1" applyFont="1" applyBorder="1" applyAlignment="1">
      <alignment horizontal="left" vertical="top" wrapText="1" indent="4"/>
    </xf>
    <xf numFmtId="0" fontId="12" fillId="0" borderId="0" xfId="1" applyFont="1" applyAlignment="1">
      <alignment horizontal="center" vertical="top" wrapText="1"/>
    </xf>
    <xf numFmtId="4" fontId="19" fillId="0" borderId="0" xfId="1" applyNumberFormat="1" applyFont="1" applyAlignment="1">
      <alignment horizontal="right" vertical="top" shrinkToFit="1"/>
    </xf>
    <xf numFmtId="0" fontId="14" fillId="0" borderId="0" xfId="1" applyFont="1" applyAlignment="1">
      <alignment horizontal="left" vertical="top" wrapText="1"/>
    </xf>
    <xf numFmtId="4" fontId="14" fillId="0" borderId="0" xfId="1" applyNumberFormat="1" applyFont="1" applyAlignment="1">
      <alignment horizontal="right" vertical="top" shrinkToFit="1"/>
    </xf>
    <xf numFmtId="0" fontId="14" fillId="3" borderId="0" xfId="1" applyFont="1" applyFill="1" applyAlignment="1">
      <alignment horizontal="left" vertical="top" wrapText="1"/>
    </xf>
    <xf numFmtId="0" fontId="20" fillId="3" borderId="0" xfId="1" applyFont="1" applyFill="1" applyAlignment="1">
      <alignment horizontal="left" wrapText="1"/>
    </xf>
    <xf numFmtId="4" fontId="14" fillId="3" borderId="0" xfId="1" applyNumberFormat="1" applyFont="1" applyFill="1" applyAlignment="1">
      <alignment horizontal="right" vertical="top" shrinkToFit="1"/>
    </xf>
    <xf numFmtId="0" fontId="20" fillId="0" borderId="0" xfId="1" applyFont="1" applyAlignment="1">
      <alignment wrapText="1"/>
    </xf>
    <xf numFmtId="0" fontId="2" fillId="0" borderId="0" xfId="1" applyFont="1" applyAlignment="1">
      <alignment wrapText="1"/>
    </xf>
    <xf numFmtId="0" fontId="20" fillId="0" borderId="0" xfId="1" applyFont="1" applyAlignment="1">
      <alignment horizontal="left" wrapText="1"/>
    </xf>
    <xf numFmtId="4" fontId="20" fillId="0" borderId="0" xfId="1" applyNumberFormat="1" applyFont="1" applyAlignment="1">
      <alignment horizontal="left" wrapText="1"/>
    </xf>
    <xf numFmtId="0" fontId="2" fillId="3" borderId="0" xfId="1" applyFont="1" applyFill="1" applyAlignment="1">
      <alignment horizontal="left" wrapText="1"/>
    </xf>
    <xf numFmtId="0" fontId="2" fillId="0" borderId="0" xfId="1" applyFont="1" applyAlignment="1">
      <alignment horizontal="left" wrapText="1"/>
    </xf>
    <xf numFmtId="0" fontId="14" fillId="0" borderId="0" xfId="1" applyFont="1" applyAlignment="1">
      <alignment horizontal="center" vertical="top" wrapText="1"/>
    </xf>
    <xf numFmtId="4" fontId="21" fillId="0" borderId="0" xfId="1" applyNumberFormat="1" applyFont="1" applyAlignment="1">
      <alignment horizontal="right" vertical="top" shrinkToFit="1"/>
    </xf>
    <xf numFmtId="0" fontId="20" fillId="0" borderId="0" xfId="1" applyFont="1" applyAlignment="1">
      <alignment horizontal="left" vertical="center" wrapText="1"/>
    </xf>
    <xf numFmtId="4" fontId="12" fillId="0" borderId="0" xfId="1" applyNumberFormat="1" applyFont="1" applyAlignment="1">
      <alignment horizontal="right" vertical="top" shrinkToFit="1"/>
    </xf>
    <xf numFmtId="0" fontId="15" fillId="3" borderId="0" xfId="1" applyFont="1" applyFill="1" applyAlignment="1">
      <alignment horizontal="left" vertical="top" wrapText="1"/>
    </xf>
    <xf numFmtId="0" fontId="15" fillId="0" borderId="0" xfId="1" applyFont="1" applyAlignment="1">
      <alignment horizontal="left" vertical="top" wrapText="1"/>
    </xf>
    <xf numFmtId="0" fontId="20" fillId="0" borderId="0" xfId="1" applyFont="1" applyAlignment="1">
      <alignment horizontal="left" vertical="top" wrapText="1"/>
    </xf>
    <xf numFmtId="0" fontId="2" fillId="0" borderId="0" xfId="1" applyFont="1" applyAlignment="1">
      <alignment horizontal="left" vertical="top" wrapText="1"/>
    </xf>
    <xf numFmtId="0" fontId="1" fillId="2" borderId="0" xfId="1" applyFill="1" applyAlignment="1">
      <alignment horizontal="left" wrapText="1"/>
    </xf>
    <xf numFmtId="0" fontId="20" fillId="2" borderId="0" xfId="1" applyFont="1" applyFill="1" applyAlignment="1">
      <alignment horizontal="left" wrapText="1"/>
    </xf>
    <xf numFmtId="0" fontId="2" fillId="2" borderId="0" xfId="1" applyFont="1" applyFill="1" applyAlignment="1">
      <alignment horizontal="left" wrapText="1"/>
    </xf>
    <xf numFmtId="0" fontId="12" fillId="2" borderId="0" xfId="1" applyFont="1" applyFill="1" applyAlignment="1">
      <alignment horizontal="left" wrapText="1"/>
    </xf>
    <xf numFmtId="4" fontId="12" fillId="2" borderId="0" xfId="1" applyNumberFormat="1" applyFont="1" applyFill="1" applyAlignment="1">
      <alignment horizontal="right" shrinkToFit="1"/>
    </xf>
    <xf numFmtId="0" fontId="1" fillId="0" borderId="0" xfId="1" applyAlignment="1">
      <alignment horizontal="left"/>
    </xf>
    <xf numFmtId="0" fontId="16" fillId="3" borderId="2" xfId="1" applyFont="1" applyFill="1" applyBorder="1" applyAlignment="1">
      <alignment horizontal="left" vertical="top" wrapText="1"/>
    </xf>
    <xf numFmtId="0" fontId="20" fillId="3" borderId="2" xfId="1" applyFont="1" applyFill="1" applyBorder="1" applyAlignment="1">
      <alignment horizontal="left" wrapText="1"/>
    </xf>
    <xf numFmtId="4" fontId="12" fillId="3" borderId="2" xfId="1" applyNumberFormat="1" applyFont="1" applyFill="1" applyBorder="1" applyAlignment="1">
      <alignment horizontal="right" vertical="top" shrinkToFit="1"/>
    </xf>
    <xf numFmtId="0" fontId="17" fillId="0" borderId="0" xfId="1" applyFont="1" applyAlignment="1">
      <alignment horizontal="left" vertical="top" wrapText="1"/>
    </xf>
    <xf numFmtId="0" fontId="20" fillId="0" borderId="2" xfId="1" applyFont="1" applyBorder="1" applyAlignment="1">
      <alignment horizontal="left" vertical="center" wrapText="1"/>
    </xf>
    <xf numFmtId="4" fontId="20" fillId="0" borderId="2" xfId="1" applyNumberFormat="1" applyFont="1" applyBorder="1" applyAlignment="1">
      <alignment horizontal="left" vertical="center" wrapText="1"/>
    </xf>
    <xf numFmtId="0" fontId="14" fillId="0" borderId="9" xfId="1" applyFont="1" applyBorder="1" applyAlignment="1">
      <alignment horizontal="center" vertical="top" wrapText="1"/>
    </xf>
    <xf numFmtId="4" fontId="14" fillId="0" borderId="9" xfId="1" applyNumberFormat="1" applyFont="1" applyBorder="1" applyAlignment="1">
      <alignment horizontal="right" vertical="top" shrinkToFit="1"/>
    </xf>
    <xf numFmtId="0" fontId="15" fillId="0" borderId="8" xfId="1" applyFont="1" applyBorder="1" applyAlignment="1">
      <alignment horizontal="left" vertical="top" wrapText="1" indent="4"/>
    </xf>
    <xf numFmtId="0" fontId="14" fillId="0" borderId="4" xfId="1" applyFont="1" applyBorder="1" applyAlignment="1">
      <alignment horizontal="left" vertical="top" wrapText="1" indent="4"/>
    </xf>
    <xf numFmtId="0" fontId="12" fillId="0" borderId="4" xfId="1" applyFont="1" applyBorder="1" applyAlignment="1">
      <alignment horizontal="center" vertical="top" wrapText="1"/>
    </xf>
    <xf numFmtId="4" fontId="12" fillId="0" borderId="4" xfId="1" applyNumberFormat="1" applyFont="1" applyBorder="1" applyAlignment="1">
      <alignment horizontal="right" vertical="top" shrinkToFit="1"/>
    </xf>
    <xf numFmtId="0" fontId="14" fillId="0" borderId="4" xfId="1" applyFont="1" applyBorder="1" applyAlignment="1">
      <alignment horizontal="left" vertical="top" wrapText="1"/>
    </xf>
    <xf numFmtId="4" fontId="14" fillId="0" borderId="4" xfId="1" applyNumberFormat="1" applyFont="1" applyBorder="1" applyAlignment="1">
      <alignment horizontal="right" vertical="top" shrinkToFit="1"/>
    </xf>
    <xf numFmtId="4" fontId="19" fillId="0" borderId="4" xfId="1" applyNumberFormat="1" applyFont="1" applyBorder="1" applyAlignment="1">
      <alignment horizontal="right" vertical="top" shrinkToFit="1"/>
    </xf>
    <xf numFmtId="0" fontId="20" fillId="0" borderId="8" xfId="1" applyFont="1" applyBorder="1" applyAlignment="1">
      <alignment horizontal="left" wrapText="1"/>
    </xf>
    <xf numFmtId="4" fontId="20" fillId="0" borderId="8" xfId="1" applyNumberFormat="1" applyFont="1" applyBorder="1" applyAlignment="1">
      <alignment horizontal="left" wrapText="1"/>
    </xf>
    <xf numFmtId="4" fontId="14" fillId="0" borderId="10" xfId="1" applyNumberFormat="1" applyFont="1" applyBorder="1" applyAlignment="1">
      <alignment horizontal="right" vertical="top" shrinkToFit="1"/>
    </xf>
    <xf numFmtId="0" fontId="14" fillId="0" borderId="1" xfId="1" applyFont="1" applyBorder="1" applyAlignment="1">
      <alignment horizontal="left" vertical="top" wrapText="1"/>
    </xf>
    <xf numFmtId="165" fontId="23" fillId="0" borderId="1" xfId="1" applyNumberFormat="1" applyFont="1" applyBorder="1" applyAlignment="1">
      <alignment horizontal="left" vertical="top"/>
    </xf>
    <xf numFmtId="165" fontId="14" fillId="0" borderId="1" xfId="1" applyNumberFormat="1" applyFont="1" applyBorder="1" applyAlignment="1">
      <alignment horizontal="center" vertical="top" wrapText="1"/>
    </xf>
    <xf numFmtId="0" fontId="14" fillId="0" borderId="11" xfId="1" applyFont="1" applyBorder="1" applyAlignment="1">
      <alignment horizontal="left" vertical="top" wrapText="1" indent="4"/>
    </xf>
    <xf numFmtId="0" fontId="14" fillId="0" borderId="12" xfId="1" applyFont="1" applyBorder="1" applyAlignment="1">
      <alignment horizontal="center" vertical="top" wrapText="1"/>
    </xf>
    <xf numFmtId="0" fontId="14" fillId="0" borderId="7" xfId="1" applyFont="1" applyBorder="1" applyAlignment="1">
      <alignment horizontal="left" vertical="top" wrapText="1"/>
    </xf>
    <xf numFmtId="0" fontId="12" fillId="4" borderId="7" xfId="1" applyFont="1" applyFill="1" applyBorder="1" applyAlignment="1">
      <alignment horizontal="left" vertical="top" wrapText="1"/>
    </xf>
    <xf numFmtId="0" fontId="24" fillId="4" borderId="7" xfId="1" applyFont="1" applyFill="1" applyBorder="1" applyAlignment="1">
      <alignment horizontal="left" wrapText="1"/>
    </xf>
    <xf numFmtId="4" fontId="12" fillId="4" borderId="7" xfId="1" applyNumberFormat="1" applyFont="1" applyFill="1" applyBorder="1" applyAlignment="1">
      <alignment horizontal="right" vertical="top" shrinkToFit="1"/>
    </xf>
    <xf numFmtId="4" fontId="20" fillId="0" borderId="0" xfId="1" applyNumberFormat="1" applyFont="1" applyAlignment="1">
      <alignment horizontal="left" vertical="center" wrapText="1"/>
    </xf>
    <xf numFmtId="4" fontId="14" fillId="0" borderId="15" xfId="1" applyNumberFormat="1" applyFont="1" applyBorder="1" applyAlignment="1">
      <alignment horizontal="right" vertical="top" shrinkToFit="1"/>
    </xf>
    <xf numFmtId="0" fontId="14" fillId="0" borderId="15" xfId="1" applyFont="1" applyBorder="1" applyAlignment="1">
      <alignment horizontal="center" vertical="top" wrapText="1"/>
    </xf>
    <xf numFmtId="0" fontId="14" fillId="0" borderId="4" xfId="1" applyFont="1" applyBorder="1" applyAlignment="1">
      <alignment horizontal="center" vertical="top" wrapText="1"/>
    </xf>
    <xf numFmtId="0" fontId="20" fillId="0" borderId="3" xfId="1" applyFont="1" applyBorder="1" applyAlignment="1">
      <alignment horizontal="left" wrapText="1"/>
    </xf>
    <xf numFmtId="0" fontId="14" fillId="0" borderId="8" xfId="1" applyFont="1" applyBorder="1" applyAlignment="1">
      <alignment horizontal="center" vertical="top" wrapText="1"/>
    </xf>
    <xf numFmtId="0" fontId="26" fillId="0" borderId="0" xfId="1" applyFont="1" applyAlignment="1">
      <alignment horizontal="left" wrapText="1"/>
    </xf>
    <xf numFmtId="4" fontId="21" fillId="0" borderId="4" xfId="1" applyNumberFormat="1" applyFont="1" applyBorder="1" applyAlignment="1">
      <alignment horizontal="right" vertical="top" shrinkToFit="1"/>
    </xf>
    <xf numFmtId="4" fontId="14" fillId="0" borderId="8" xfId="1" applyNumberFormat="1" applyFont="1" applyBorder="1" applyAlignment="1">
      <alignment horizontal="center" vertical="top" wrapText="1" shrinkToFit="1"/>
    </xf>
    <xf numFmtId="4" fontId="14" fillId="0" borderId="0" xfId="1" applyNumberFormat="1" applyFont="1" applyAlignment="1">
      <alignment horizontal="center" vertical="top" wrapText="1" shrinkToFit="1"/>
    </xf>
    <xf numFmtId="0" fontId="12" fillId="4" borderId="17" xfId="1" applyFont="1" applyFill="1" applyBorder="1" applyAlignment="1">
      <alignment horizontal="left" vertical="top" wrapText="1"/>
    </xf>
    <xf numFmtId="0" fontId="24" fillId="4" borderId="17" xfId="1" applyFont="1" applyFill="1" applyBorder="1" applyAlignment="1">
      <alignment horizontal="left" wrapText="1"/>
    </xf>
    <xf numFmtId="4" fontId="12" fillId="4" borderId="17" xfId="1" applyNumberFormat="1" applyFont="1" applyFill="1" applyBorder="1" applyAlignment="1">
      <alignment horizontal="right" vertical="top" shrinkToFit="1"/>
    </xf>
    <xf numFmtId="0" fontId="14" fillId="0" borderId="3" xfId="1" applyFont="1" applyBorder="1" applyAlignment="1">
      <alignment horizontal="left" vertical="top" wrapText="1" indent="4"/>
    </xf>
    <xf numFmtId="0" fontId="12" fillId="0" borderId="3" xfId="1" applyFont="1" applyBorder="1" applyAlignment="1">
      <alignment horizontal="center" vertical="top" wrapText="1"/>
    </xf>
    <xf numFmtId="4" fontId="19" fillId="0" borderId="3" xfId="1" applyNumberFormat="1" applyFont="1" applyBorder="1" applyAlignment="1">
      <alignment horizontal="right" vertical="top" shrinkToFit="1"/>
    </xf>
    <xf numFmtId="164" fontId="9" fillId="5" borderId="0" xfId="1" applyNumberFormat="1" applyFont="1" applyFill="1" applyAlignment="1">
      <alignment horizontal="left" vertical="top" shrinkToFit="1"/>
    </xf>
    <xf numFmtId="4" fontId="20" fillId="5" borderId="0" xfId="1" applyNumberFormat="1" applyFont="1" applyFill="1" applyAlignment="1">
      <alignment horizontal="left" wrapText="1"/>
    </xf>
    <xf numFmtId="0" fontId="1" fillId="5" borderId="0" xfId="1" applyFill="1" applyAlignment="1">
      <alignment horizontal="left" vertical="center" wrapText="1"/>
    </xf>
    <xf numFmtId="0" fontId="20" fillId="5" borderId="0" xfId="1" applyFont="1" applyFill="1" applyAlignment="1">
      <alignment horizontal="left" vertical="center" wrapText="1"/>
    </xf>
    <xf numFmtId="0" fontId="2" fillId="5" borderId="0" xfId="1" applyFont="1" applyFill="1" applyAlignment="1">
      <alignment horizontal="left" vertical="center" wrapText="1"/>
    </xf>
    <xf numFmtId="0" fontId="12" fillId="5" borderId="0" xfId="1" applyFont="1" applyFill="1" applyAlignment="1">
      <alignment horizontal="left" vertical="top" wrapText="1"/>
    </xf>
    <xf numFmtId="4" fontId="12" fillId="5" borderId="0" xfId="1" applyNumberFormat="1" applyFont="1" applyFill="1" applyAlignment="1">
      <alignment horizontal="right" vertical="top" shrinkToFit="1"/>
    </xf>
    <xf numFmtId="0" fontId="14" fillId="0" borderId="0" xfId="1" applyFont="1" applyAlignment="1">
      <alignment horizontal="left" vertical="top" wrapText="1" indent="1"/>
    </xf>
    <xf numFmtId="0" fontId="14" fillId="0" borderId="0" xfId="1" applyFont="1" applyAlignment="1">
      <alignment horizontal="left" vertical="top" wrapText="1" indent="6"/>
    </xf>
    <xf numFmtId="4" fontId="27" fillId="0" borderId="0" xfId="1" applyNumberFormat="1" applyFont="1" applyAlignment="1">
      <alignment horizontal="right" vertical="top" shrinkToFit="1"/>
    </xf>
    <xf numFmtId="4" fontId="1" fillId="0" borderId="0" xfId="1" applyNumberFormat="1" applyAlignment="1">
      <alignment horizontal="left" wrapText="1"/>
    </xf>
    <xf numFmtId="0" fontId="1" fillId="0" borderId="0" xfId="1" applyAlignment="1">
      <alignment wrapText="1"/>
    </xf>
    <xf numFmtId="0" fontId="14" fillId="4" borderId="0" xfId="1" applyFont="1" applyFill="1" applyAlignment="1">
      <alignment horizontal="left" vertical="top" wrapText="1"/>
    </xf>
    <xf numFmtId="0" fontId="15" fillId="4" borderId="0" xfId="1" applyFont="1" applyFill="1" applyAlignment="1">
      <alignment horizontal="left" vertical="top" wrapText="1"/>
    </xf>
    <xf numFmtId="0" fontId="1" fillId="4" borderId="0" xfId="1" applyFill="1" applyAlignment="1">
      <alignment horizontal="left" wrapText="1"/>
    </xf>
    <xf numFmtId="0" fontId="2" fillId="4" borderId="0" xfId="1" applyFont="1" applyFill="1" applyAlignment="1">
      <alignment horizontal="left" wrapText="1"/>
    </xf>
    <xf numFmtId="4" fontId="13" fillId="4" borderId="0" xfId="1" applyNumberFormat="1" applyFont="1" applyFill="1" applyAlignment="1">
      <alignment horizontal="right" vertical="top" shrinkToFit="1"/>
    </xf>
    <xf numFmtId="4" fontId="13" fillId="0" borderId="0" xfId="1" applyNumberFormat="1" applyFont="1" applyAlignment="1">
      <alignment horizontal="right" vertical="top" shrinkToFit="1"/>
    </xf>
    <xf numFmtId="4" fontId="9" fillId="0" borderId="0" xfId="1" applyNumberFormat="1" applyFont="1" applyAlignment="1">
      <alignment horizontal="right" vertical="top" shrinkToFit="1"/>
    </xf>
    <xf numFmtId="4" fontId="1" fillId="0" borderId="0" xfId="1" applyNumberFormat="1" applyAlignment="1">
      <alignment horizontal="left" vertical="center" wrapText="1"/>
    </xf>
    <xf numFmtId="0" fontId="1" fillId="0" borderId="0" xfId="1" applyAlignment="1">
      <alignment horizontal="left" vertical="top" wrapText="1"/>
    </xf>
    <xf numFmtId="0" fontId="1" fillId="5" borderId="0" xfId="1" applyFill="1" applyAlignment="1">
      <alignment horizontal="left" wrapText="1"/>
    </xf>
    <xf numFmtId="4" fontId="1" fillId="5" borderId="0" xfId="1" applyNumberFormat="1" applyFill="1" applyAlignment="1">
      <alignment horizontal="left" wrapText="1"/>
    </xf>
    <xf numFmtId="4" fontId="9" fillId="5" borderId="0" xfId="1" applyNumberFormat="1" applyFont="1" applyFill="1" applyAlignment="1">
      <alignment horizontal="right" vertical="top" shrinkToFit="1"/>
    </xf>
    <xf numFmtId="0" fontId="13" fillId="0" borderId="0" xfId="1" applyFont="1" applyAlignment="1">
      <alignment horizontal="center" vertical="top" wrapText="1"/>
    </xf>
    <xf numFmtId="0" fontId="14" fillId="0" borderId="0" xfId="1" applyFont="1" applyAlignment="1">
      <alignment horizontal="left" vertical="top" wrapText="1" indent="2"/>
    </xf>
    <xf numFmtId="0" fontId="15" fillId="0" borderId="0" xfId="1" applyFont="1" applyAlignment="1">
      <alignment horizontal="left" vertical="top" wrapText="1" indent="4"/>
    </xf>
    <xf numFmtId="0" fontId="15" fillId="0" borderId="0" xfId="1" applyFont="1" applyAlignment="1">
      <alignment horizontal="left" vertical="top" wrapText="1" indent="2"/>
    </xf>
    <xf numFmtId="0" fontId="12" fillId="0" borderId="0" xfId="1" applyFont="1" applyAlignment="1">
      <alignment horizontal="left" vertical="top" wrapText="1"/>
    </xf>
    <xf numFmtId="0" fontId="28" fillId="0" borderId="0" xfId="1" applyFont="1" applyAlignment="1">
      <alignment horizontal="left" wrapText="1"/>
    </xf>
    <xf numFmtId="0" fontId="24" fillId="0" borderId="0" xfId="1" applyFont="1" applyAlignment="1">
      <alignment horizontal="left" wrapText="1"/>
    </xf>
    <xf numFmtId="0" fontId="29" fillId="0" borderId="0" xfId="1" applyFont="1" applyAlignment="1">
      <alignment horizontal="left" wrapText="1"/>
    </xf>
    <xf numFmtId="4" fontId="28" fillId="0" borderId="0" xfId="1" applyNumberFormat="1" applyFont="1" applyAlignment="1">
      <alignment horizontal="left" wrapText="1"/>
    </xf>
    <xf numFmtId="0" fontId="20" fillId="4" borderId="0" xfId="1" applyFont="1" applyFill="1" applyAlignment="1">
      <alignment horizontal="left" wrapText="1"/>
    </xf>
    <xf numFmtId="0" fontId="21" fillId="0" borderId="0" xfId="1" applyFont="1" applyAlignment="1">
      <alignment horizontal="left" vertical="top" wrapText="1"/>
    </xf>
    <xf numFmtId="0" fontId="30" fillId="5" borderId="0" xfId="1" applyFont="1" applyFill="1" applyAlignment="1">
      <alignment horizontal="left" vertical="top" wrapText="1"/>
    </xf>
    <xf numFmtId="0" fontId="14" fillId="0" borderId="1" xfId="1" applyFont="1" applyBorder="1" applyAlignment="1">
      <alignment horizontal="left" vertical="top" wrapText="1" indent="2"/>
    </xf>
    <xf numFmtId="0" fontId="15" fillId="0" borderId="1" xfId="1" applyFont="1" applyBorder="1" applyAlignment="1">
      <alignment horizontal="center" vertical="top" wrapText="1"/>
    </xf>
    <xf numFmtId="0" fontId="14" fillId="0" borderId="1" xfId="1" applyFont="1" applyBorder="1" applyAlignment="1">
      <alignment horizontal="left" vertical="top" wrapText="1" indent="6"/>
    </xf>
    <xf numFmtId="0" fontId="1" fillId="0" borderId="0" xfId="1" applyAlignment="1">
      <alignment horizontal="left" wrapText="1"/>
    </xf>
    <xf numFmtId="0" fontId="19" fillId="0" borderId="0" xfId="1" applyFont="1" applyAlignment="1">
      <alignment horizontal="center" vertical="top" wrapText="1"/>
    </xf>
    <xf numFmtId="0" fontId="1" fillId="0" borderId="0" xfId="1" applyAlignment="1">
      <alignment horizontal="center" vertical="top"/>
    </xf>
    <xf numFmtId="4" fontId="4" fillId="0" borderId="11" xfId="1" applyNumberFormat="1" applyFont="1" applyBorder="1" applyAlignment="1">
      <alignment horizontal="right" vertical="top" wrapText="1"/>
    </xf>
    <xf numFmtId="43" fontId="0" fillId="0" borderId="0" xfId="2" applyFont="1" applyFill="1" applyAlignment="1">
      <alignment horizontal="left" vertical="top"/>
    </xf>
    <xf numFmtId="0" fontId="31" fillId="0" borderId="23" xfId="1" applyFont="1" applyBorder="1" applyAlignment="1">
      <alignment horizontal="left" vertical="top"/>
    </xf>
    <xf numFmtId="0" fontId="31" fillId="0" borderId="7" xfId="1" applyFont="1" applyBorder="1" applyAlignment="1">
      <alignment horizontal="left" vertical="top"/>
    </xf>
    <xf numFmtId="0" fontId="32" fillId="0" borderId="7" xfId="1" applyFont="1" applyBorder="1" applyAlignment="1">
      <alignment horizontal="left" vertical="top"/>
    </xf>
    <xf numFmtId="4" fontId="31" fillId="0" borderId="5" xfId="1" applyNumberFormat="1" applyFont="1" applyBorder="1" applyAlignment="1">
      <alignment horizontal="right" vertical="center" wrapText="1"/>
    </xf>
    <xf numFmtId="0" fontId="4" fillId="0" borderId="0" xfId="1" applyFont="1" applyAlignment="1">
      <alignment horizontal="center" vertical="top" wrapText="1"/>
    </xf>
    <xf numFmtId="0" fontId="6" fillId="0" borderId="0" xfId="1" applyFont="1" applyAlignment="1">
      <alignment horizontal="center" vertical="top" wrapText="1"/>
    </xf>
    <xf numFmtId="0" fontId="1" fillId="0" borderId="24" xfId="1" applyBorder="1" applyAlignment="1">
      <alignment horizontal="left" wrapText="1"/>
    </xf>
    <xf numFmtId="0" fontId="8" fillId="0" borderId="25" xfId="1" applyFont="1" applyBorder="1" applyAlignment="1">
      <alignment horizontal="left" vertical="top" wrapText="1"/>
    </xf>
    <xf numFmtId="0" fontId="2" fillId="0" borderId="3" xfId="1" applyFont="1" applyBorder="1" applyAlignment="1">
      <alignment horizontal="left" wrapText="1"/>
    </xf>
    <xf numFmtId="4" fontId="35" fillId="0" borderId="26" xfId="1" applyNumberFormat="1" applyFont="1" applyBorder="1" applyAlignment="1">
      <alignment horizontal="right" vertical="top" shrinkToFit="1"/>
    </xf>
    <xf numFmtId="4" fontId="1" fillId="0" borderId="27" xfId="1" applyNumberFormat="1" applyBorder="1" applyAlignment="1">
      <alignment horizontal="left" wrapText="1"/>
    </xf>
    <xf numFmtId="0" fontId="8" fillId="0" borderId="27" xfId="1" applyFont="1" applyBorder="1" applyAlignment="1">
      <alignment horizontal="left" vertical="top" wrapText="1"/>
    </xf>
    <xf numFmtId="4" fontId="35" fillId="0" borderId="24" xfId="1" applyNumberFormat="1" applyFont="1" applyBorder="1" applyAlignment="1">
      <alignment horizontal="right" vertical="top" shrinkToFit="1"/>
    </xf>
    <xf numFmtId="43" fontId="0" fillId="0" borderId="24" xfId="2" applyFont="1" applyFill="1" applyBorder="1" applyAlignment="1">
      <alignment horizontal="left" wrapText="1"/>
    </xf>
    <xf numFmtId="43" fontId="36" fillId="0" borderId="27" xfId="2" applyFont="1" applyFill="1" applyBorder="1" applyAlignment="1">
      <alignment horizontal="left" vertical="top" wrapText="1"/>
    </xf>
    <xf numFmtId="43" fontId="28" fillId="0" borderId="0" xfId="2" applyFont="1" applyFill="1" applyAlignment="1">
      <alignment horizontal="left" wrapText="1"/>
    </xf>
    <xf numFmtId="43" fontId="29" fillId="0" borderId="0" xfId="2" applyFont="1" applyFill="1" applyAlignment="1">
      <alignment horizontal="left" wrapText="1"/>
    </xf>
    <xf numFmtId="43" fontId="37" fillId="0" borderId="24" xfId="2" applyFont="1" applyFill="1" applyBorder="1" applyAlignment="1">
      <alignment horizontal="right" vertical="top" shrinkToFit="1"/>
    </xf>
    <xf numFmtId="43" fontId="0" fillId="0" borderId="27" xfId="2" applyFont="1" applyFill="1" applyBorder="1" applyAlignment="1">
      <alignment horizontal="left" wrapText="1"/>
    </xf>
    <xf numFmtId="0" fontId="8" fillId="0" borderId="21" xfId="1" applyFont="1" applyBorder="1" applyAlignment="1">
      <alignment horizontal="left" vertical="top" wrapText="1"/>
    </xf>
    <xf numFmtId="0" fontId="8" fillId="0" borderId="0" xfId="1" applyFont="1" applyAlignment="1">
      <alignment horizontal="left" vertical="top" wrapText="1"/>
    </xf>
    <xf numFmtId="0" fontId="36" fillId="0" borderId="28" xfId="1" applyFont="1" applyBorder="1" applyAlignment="1">
      <alignment horizontal="left" vertical="top" wrapText="1"/>
    </xf>
    <xf numFmtId="0" fontId="1" fillId="0" borderId="8" xfId="1" applyBorder="1" applyAlignment="1">
      <alignment horizontal="left" wrapText="1"/>
    </xf>
    <xf numFmtId="0" fontId="2" fillId="0" borderId="8" xfId="1" applyFont="1" applyBorder="1" applyAlignment="1">
      <alignment horizontal="left" wrapText="1"/>
    </xf>
    <xf numFmtId="4" fontId="39" fillId="0" borderId="16" xfId="1" applyNumberFormat="1" applyFont="1" applyBorder="1" applyAlignment="1">
      <alignment horizontal="right" vertical="top" shrinkToFit="1"/>
    </xf>
    <xf numFmtId="0" fontId="34" fillId="0" borderId="3" xfId="1" applyFont="1" applyBorder="1" applyAlignment="1">
      <alignment horizontal="left" vertical="top" wrapText="1"/>
    </xf>
    <xf numFmtId="4" fontId="40" fillId="0" borderId="3" xfId="1" applyNumberFormat="1" applyFont="1" applyBorder="1" applyAlignment="1">
      <alignment horizontal="right" vertical="top" shrinkToFit="1"/>
    </xf>
    <xf numFmtId="0" fontId="34" fillId="0" borderId="0" xfId="1" applyFont="1" applyAlignment="1">
      <alignment horizontal="left" vertical="top" wrapText="1"/>
    </xf>
    <xf numFmtId="0" fontId="41" fillId="0" borderId="0" xfId="1" applyFont="1" applyAlignment="1">
      <alignment horizontal="left" vertical="top" wrapText="1"/>
    </xf>
    <xf numFmtId="0" fontId="5" fillId="0" borderId="0" xfId="1" applyFont="1" applyAlignment="1">
      <alignment horizontal="left" vertical="top"/>
    </xf>
    <xf numFmtId="0" fontId="6" fillId="0" borderId="0" xfId="1" applyFont="1" applyAlignment="1">
      <alignment horizontal="left" vertical="top"/>
    </xf>
    <xf numFmtId="0" fontId="5" fillId="0" borderId="0" xfId="1" applyFont="1" applyAlignment="1">
      <alignment horizontal="center" vertical="top"/>
    </xf>
    <xf numFmtId="0" fontId="2" fillId="0" borderId="0" xfId="1" applyFont="1" applyAlignment="1">
      <alignment horizontal="left" vertical="top"/>
    </xf>
    <xf numFmtId="0" fontId="13" fillId="0" borderId="6" xfId="1" applyFont="1" applyFill="1" applyBorder="1" applyAlignment="1">
      <alignment horizontal="center" vertical="top"/>
    </xf>
    <xf numFmtId="0" fontId="14" fillId="0" borderId="6" xfId="1" applyFont="1" applyFill="1" applyBorder="1" applyAlignment="1">
      <alignment horizontal="center" vertical="top" wrapText="1"/>
    </xf>
    <xf numFmtId="0" fontId="14" fillId="0" borderId="4" xfId="1" applyFont="1" applyFill="1" applyBorder="1" applyAlignment="1">
      <alignment horizontal="left" vertical="top" wrapText="1"/>
    </xf>
    <xf numFmtId="0" fontId="20" fillId="0" borderId="8" xfId="1" applyFont="1" applyFill="1" applyBorder="1" applyAlignment="1">
      <alignment horizontal="left" wrapText="1"/>
    </xf>
    <xf numFmtId="0" fontId="14" fillId="0" borderId="1" xfId="1" applyFont="1" applyFill="1" applyBorder="1" applyAlignment="1">
      <alignment horizontal="left" vertical="top" wrapText="1"/>
    </xf>
    <xf numFmtId="0" fontId="14" fillId="0" borderId="1" xfId="1" applyFont="1" applyFill="1" applyBorder="1" applyAlignment="1">
      <alignment horizontal="center" vertical="top" wrapText="1"/>
    </xf>
    <xf numFmtId="4" fontId="14" fillId="0" borderId="13" xfId="1" applyNumberFormat="1" applyFont="1" applyFill="1" applyBorder="1" applyAlignment="1">
      <alignment horizontal="center" vertical="top" wrapText="1" shrinkToFit="1"/>
    </xf>
    <xf numFmtId="0" fontId="14" fillId="0" borderId="7" xfId="1" applyFont="1" applyFill="1" applyBorder="1" applyAlignment="1">
      <alignment horizontal="left" vertical="top" wrapText="1"/>
    </xf>
    <xf numFmtId="0" fontId="20" fillId="0" borderId="2" xfId="1" applyFont="1" applyFill="1" applyBorder="1" applyAlignment="1">
      <alignment horizontal="left" vertical="center" wrapText="1"/>
    </xf>
    <xf numFmtId="4" fontId="14" fillId="0" borderId="6" xfId="1" applyNumberFormat="1" applyFont="1" applyFill="1" applyBorder="1" applyAlignment="1">
      <alignment horizontal="center" vertical="top" wrapText="1" shrinkToFit="1"/>
    </xf>
    <xf numFmtId="0" fontId="14" fillId="0" borderId="14" xfId="1" applyFont="1" applyFill="1" applyBorder="1" applyAlignment="1">
      <alignment horizontal="center" vertical="top" wrapText="1"/>
    </xf>
    <xf numFmtId="0" fontId="14" fillId="0" borderId="0" xfId="1" applyFont="1" applyFill="1" applyAlignment="1">
      <alignment horizontal="center" vertical="top" wrapText="1"/>
    </xf>
    <xf numFmtId="0" fontId="20" fillId="0" borderId="3" xfId="1" applyFont="1" applyFill="1" applyBorder="1" applyAlignment="1">
      <alignment horizontal="left" wrapText="1"/>
    </xf>
    <xf numFmtId="4" fontId="14" fillId="0" borderId="9" xfId="1" applyNumberFormat="1" applyFont="1" applyFill="1" applyBorder="1" applyAlignment="1">
      <alignment horizontal="center" vertical="top" wrapText="1" shrinkToFit="1"/>
    </xf>
    <xf numFmtId="0" fontId="14" fillId="0" borderId="0" xfId="1" applyFont="1" applyFill="1" applyAlignment="1">
      <alignment horizontal="left" vertical="top" wrapText="1"/>
    </xf>
    <xf numFmtId="0" fontId="14" fillId="0" borderId="3" xfId="1" applyFont="1" applyFill="1" applyBorder="1" applyAlignment="1">
      <alignment horizontal="left" vertical="top" wrapText="1"/>
    </xf>
    <xf numFmtId="4" fontId="14" fillId="0" borderId="15" xfId="1" applyNumberFormat="1" applyFont="1" applyFill="1" applyBorder="1" applyAlignment="1">
      <alignment horizontal="center" vertical="top" wrapText="1" shrinkToFit="1"/>
    </xf>
    <xf numFmtId="4" fontId="13" fillId="0" borderId="6" xfId="1" applyNumberFormat="1" applyFont="1" applyFill="1" applyBorder="1" applyAlignment="1">
      <alignment horizontal="right" vertical="top"/>
    </xf>
    <xf numFmtId="4" fontId="14" fillId="0" borderId="9" xfId="1" applyNumberFormat="1" applyFont="1" applyFill="1" applyBorder="1" applyAlignment="1">
      <alignment horizontal="right" vertical="top" shrinkToFit="1"/>
    </xf>
    <xf numFmtId="4" fontId="14" fillId="0" borderId="10" xfId="1" applyNumberFormat="1" applyFont="1" applyFill="1" applyBorder="1" applyAlignment="1">
      <alignment horizontal="right" vertical="top" shrinkToFit="1"/>
    </xf>
    <xf numFmtId="4" fontId="14" fillId="0" borderId="4" xfId="1" applyNumberFormat="1" applyFont="1" applyFill="1" applyBorder="1" applyAlignment="1">
      <alignment horizontal="right" vertical="top" shrinkToFit="1"/>
    </xf>
    <xf numFmtId="4" fontId="14" fillId="0" borderId="1" xfId="1" applyNumberFormat="1" applyFont="1" applyFill="1" applyBorder="1" applyAlignment="1">
      <alignment horizontal="right" vertical="top" shrinkToFit="1"/>
    </xf>
    <xf numFmtId="4" fontId="14" fillId="0" borderId="7" xfId="1" applyNumberFormat="1" applyFont="1" applyFill="1" applyBorder="1" applyAlignment="1">
      <alignment horizontal="right" vertical="top" shrinkToFit="1"/>
    </xf>
    <xf numFmtId="4" fontId="20" fillId="0" borderId="2" xfId="1" applyNumberFormat="1" applyFont="1" applyFill="1" applyBorder="1" applyAlignment="1">
      <alignment horizontal="left" vertical="center" wrapText="1"/>
    </xf>
    <xf numFmtId="4" fontId="14" fillId="0" borderId="15" xfId="1" applyNumberFormat="1" applyFont="1" applyFill="1" applyBorder="1" applyAlignment="1">
      <alignment horizontal="right" vertical="top" shrinkToFit="1"/>
    </xf>
    <xf numFmtId="4" fontId="14" fillId="0" borderId="16" xfId="1" applyNumberFormat="1" applyFont="1" applyFill="1" applyBorder="1" applyAlignment="1">
      <alignment horizontal="right" vertical="top" shrinkToFit="1"/>
    </xf>
    <xf numFmtId="4" fontId="14" fillId="0" borderId="0" xfId="1" applyNumberFormat="1" applyFont="1" applyFill="1" applyAlignment="1">
      <alignment horizontal="right" vertical="top" shrinkToFit="1"/>
    </xf>
    <xf numFmtId="4" fontId="20" fillId="0" borderId="8" xfId="1" applyNumberFormat="1" applyFont="1" applyFill="1" applyBorder="1" applyAlignment="1">
      <alignment horizontal="left" wrapText="1"/>
    </xf>
    <xf numFmtId="4" fontId="14" fillId="0" borderId="3" xfId="1" applyNumberFormat="1" applyFont="1" applyFill="1" applyBorder="1" applyAlignment="1">
      <alignment horizontal="right" vertical="top" shrinkToFit="1"/>
    </xf>
    <xf numFmtId="0" fontId="42" fillId="0" borderId="0" xfId="1" applyFont="1" applyAlignment="1">
      <alignment horizontal="left" wrapText="1"/>
    </xf>
    <xf numFmtId="4" fontId="14" fillId="0" borderId="5" xfId="1" applyNumberFormat="1" applyFont="1" applyFill="1" applyBorder="1" applyAlignment="1">
      <alignment horizontal="right" vertical="top" shrinkToFit="1"/>
    </xf>
    <xf numFmtId="0" fontId="4" fillId="0" borderId="0" xfId="1" applyFont="1" applyAlignment="1">
      <alignment horizontal="center" vertical="top" wrapText="1"/>
    </xf>
    <xf numFmtId="0" fontId="4" fillId="0" borderId="22" xfId="1" applyFont="1" applyBorder="1" applyAlignment="1">
      <alignment horizontal="left" vertical="top" wrapText="1"/>
    </xf>
    <xf numFmtId="0" fontId="4" fillId="0" borderId="1" xfId="1" applyFont="1" applyBorder="1" applyAlignment="1">
      <alignment horizontal="left" vertical="top" wrapText="1"/>
    </xf>
    <xf numFmtId="0" fontId="7" fillId="0" borderId="0" xfId="1" applyFont="1" applyAlignment="1">
      <alignment horizontal="center" vertical="top" wrapText="1"/>
    </xf>
    <xf numFmtId="0" fontId="8" fillId="0" borderId="0" xfId="1" applyFont="1" applyAlignment="1">
      <alignment horizontal="left" vertical="top" wrapText="1"/>
    </xf>
    <xf numFmtId="0" fontId="8" fillId="0" borderId="27" xfId="1" applyFont="1" applyBorder="1" applyAlignment="1">
      <alignment horizontal="left" vertical="top" wrapText="1"/>
    </xf>
    <xf numFmtId="0" fontId="4" fillId="0" borderId="21" xfId="1" applyFont="1" applyBorder="1" applyAlignment="1">
      <alignment horizontal="left" vertical="top" wrapText="1"/>
    </xf>
    <xf numFmtId="0" fontId="4" fillId="0" borderId="0" xfId="1" applyFont="1" applyAlignment="1">
      <alignment horizontal="left" vertical="top" wrapText="1"/>
    </xf>
    <xf numFmtId="0" fontId="15" fillId="0" borderId="0" xfId="1" applyFont="1" applyAlignment="1">
      <alignment horizontal="left" vertical="top" wrapText="1"/>
    </xf>
    <xf numFmtId="0" fontId="12" fillId="0" borderId="0" xfId="1" applyFont="1" applyAlignment="1">
      <alignment horizontal="center" vertical="top" wrapText="1"/>
    </xf>
    <xf numFmtId="0" fontId="12" fillId="0" borderId="18" xfId="1" applyFont="1" applyBorder="1" applyAlignment="1">
      <alignment horizontal="center" vertical="top" wrapText="1"/>
    </xf>
    <xf numFmtId="0" fontId="12" fillId="0" borderId="19" xfId="1" applyFont="1" applyBorder="1" applyAlignment="1">
      <alignment horizontal="center" vertical="top" wrapText="1"/>
    </xf>
    <xf numFmtId="0" fontId="12" fillId="0" borderId="20" xfId="1" applyFont="1" applyBorder="1" applyAlignment="1">
      <alignment horizontal="center" vertical="top" wrapText="1"/>
    </xf>
    <xf numFmtId="0" fontId="1" fillId="0" borderId="0" xfId="1" applyAlignment="1">
      <alignment horizontal="left" vertical="center" wrapText="1"/>
    </xf>
    <xf numFmtId="0" fontId="30" fillId="5" borderId="0" xfId="1" applyFont="1" applyFill="1" applyAlignment="1">
      <alignment horizontal="left" vertical="top" wrapText="1"/>
    </xf>
    <xf numFmtId="0" fontId="14" fillId="0" borderId="0" xfId="1" applyFont="1" applyAlignment="1">
      <alignment horizontal="left" vertical="top" wrapText="1"/>
    </xf>
    <xf numFmtId="0" fontId="1" fillId="0" borderId="0" xfId="1" applyAlignment="1">
      <alignment horizontal="left" wrapText="1"/>
    </xf>
    <xf numFmtId="2" fontId="15" fillId="0" borderId="0" xfId="1" applyNumberFormat="1" applyFont="1" applyAlignment="1">
      <alignment horizontal="left" vertical="top" wrapText="1"/>
    </xf>
    <xf numFmtId="0" fontId="12" fillId="5" borderId="0" xfId="1" applyFont="1" applyFill="1" applyAlignment="1">
      <alignment horizontal="left" vertical="top" wrapText="1"/>
    </xf>
    <xf numFmtId="0" fontId="18" fillId="0" borderId="1" xfId="1" applyFont="1" applyBorder="1" applyAlignment="1">
      <alignment horizontal="left" vertical="top" wrapText="1"/>
    </xf>
    <xf numFmtId="0" fontId="11" fillId="5" borderId="0" xfId="1" applyFont="1" applyFill="1" applyAlignment="1">
      <alignment horizontal="left" vertical="top" wrapText="1"/>
    </xf>
    <xf numFmtId="0" fontId="18" fillId="0" borderId="8" xfId="1" applyFont="1" applyBorder="1" applyAlignment="1">
      <alignment horizontal="left" vertical="top" wrapText="1"/>
    </xf>
    <xf numFmtId="0" fontId="18" fillId="0" borderId="3" xfId="1" applyFont="1" applyBorder="1" applyAlignment="1">
      <alignment horizontal="left" vertical="top" wrapText="1"/>
    </xf>
    <xf numFmtId="0" fontId="20" fillId="0" borderId="0" xfId="1" applyFont="1" applyAlignment="1">
      <alignment horizontal="left" vertical="center" wrapText="1"/>
    </xf>
    <xf numFmtId="0" fontId="12" fillId="4" borderId="17" xfId="1" applyFont="1" applyFill="1" applyBorder="1" applyAlignment="1">
      <alignment horizontal="left" vertical="top" wrapText="1"/>
    </xf>
    <xf numFmtId="0" fontId="24" fillId="4" borderId="17" xfId="1" applyFont="1" applyFill="1" applyBorder="1" applyAlignment="1">
      <alignment horizontal="left" vertical="top" wrapText="1"/>
    </xf>
    <xf numFmtId="0" fontId="25" fillId="0" borderId="8" xfId="1" applyFont="1" applyBorder="1" applyAlignment="1">
      <alignment horizontal="left" vertical="top" wrapText="1"/>
    </xf>
    <xf numFmtId="0" fontId="12" fillId="4" borderId="7" xfId="1" applyFont="1" applyFill="1" applyBorder="1" applyAlignment="1">
      <alignment horizontal="left" vertical="top" wrapText="1"/>
    </xf>
    <xf numFmtId="0" fontId="18" fillId="0" borderId="17" xfId="1" applyFont="1" applyBorder="1" applyAlignment="1">
      <alignment horizontal="left" vertical="top" wrapText="1"/>
    </xf>
    <xf numFmtId="0" fontId="22" fillId="2" borderId="0" xfId="1" applyFont="1" applyFill="1" applyAlignment="1">
      <alignment horizontal="left" vertical="top" wrapText="1"/>
    </xf>
    <xf numFmtId="0" fontId="14" fillId="0" borderId="1" xfId="1" applyFont="1" applyBorder="1" applyAlignment="1">
      <alignment horizontal="left" vertical="top" wrapText="1" indent="6"/>
    </xf>
    <xf numFmtId="0" fontId="18" fillId="0" borderId="4" xfId="1" applyFont="1" applyBorder="1" applyAlignment="1">
      <alignment horizontal="left" vertical="top" wrapText="1"/>
    </xf>
    <xf numFmtId="0" fontId="14" fillId="3" borderId="0" xfId="1" applyFont="1" applyFill="1" applyAlignment="1">
      <alignment horizontal="left" vertical="top" wrapText="1"/>
    </xf>
    <xf numFmtId="0" fontId="20" fillId="0" borderId="0" xfId="1" applyFont="1" applyAlignment="1">
      <alignment horizontal="left" vertical="top" wrapText="1"/>
    </xf>
    <xf numFmtId="0" fontId="1" fillId="2" borderId="0" xfId="1" applyFill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5" fillId="0" borderId="0" xfId="1" applyFont="1" applyAlignment="1">
      <alignment horizontal="center" vertical="top" wrapText="1"/>
    </xf>
    <xf numFmtId="0" fontId="14" fillId="0" borderId="15" xfId="1" applyFont="1" applyFill="1" applyBorder="1" applyAlignment="1">
      <alignment horizontal="center" vertical="top" wrapText="1"/>
    </xf>
    <xf numFmtId="0" fontId="14" fillId="0" borderId="29" xfId="1" applyFont="1" applyBorder="1" applyAlignment="1">
      <alignment horizontal="center" vertical="top" wrapText="1"/>
    </xf>
    <xf numFmtId="0" fontId="14" fillId="0" borderId="6" xfId="1" applyFont="1" applyBorder="1" applyAlignment="1">
      <alignment horizontal="center" vertical="top" wrapText="1"/>
    </xf>
  </cellXfs>
  <cellStyles count="3">
    <cellStyle name="Comma 2" xfId="2" xr:uid="{532562E8-79BE-4D4B-9C2C-9878E8F5F707}"/>
    <cellStyle name="Normal" xfId="0" builtinId="0"/>
    <cellStyle name="Normal 2" xfId="1" xr:uid="{01004E19-544A-4222-AD3D-FAB4C58F93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D7B61-3E81-4D4B-B9FB-6727D642913A}">
  <sheetPr>
    <pageSetUpPr fitToPage="1"/>
  </sheetPr>
  <dimension ref="A1:M257"/>
  <sheetViews>
    <sheetView tabSelected="1" zoomScale="136" zoomScaleNormal="136" workbookViewId="0">
      <selection activeCell="I214" sqref="I214"/>
    </sheetView>
  </sheetViews>
  <sheetFormatPr defaultColWidth="9.140625" defaultRowHeight="12.75"/>
  <cols>
    <col min="1" max="1" width="6.7109375" style="4" customWidth="1"/>
    <col min="2" max="2" width="28.140625" style="4" customWidth="1"/>
    <col min="3" max="3" width="9.5703125" style="4" customWidth="1"/>
    <col min="4" max="4" width="19.7109375" style="186" customWidth="1"/>
    <col min="5" max="5" width="17.28515625" style="4" customWidth="1"/>
    <col min="6" max="6" width="13.140625" style="10" customWidth="1"/>
    <col min="7" max="8" width="11" style="4" bestFit="1" customWidth="1"/>
    <col min="9" max="9" width="9.5703125" style="4" bestFit="1" customWidth="1"/>
    <col min="10" max="16384" width="9.140625" style="4"/>
  </cols>
  <sheetData>
    <row r="1" spans="1:6" ht="17.100000000000001" customHeight="1">
      <c r="A1" s="1"/>
      <c r="B1" s="1"/>
      <c r="C1" s="1"/>
      <c r="D1" s="2"/>
      <c r="E1" s="1"/>
      <c r="F1" s="3"/>
    </row>
    <row r="2" spans="1:6" ht="20.25" customHeight="1">
      <c r="A2" s="225" t="s">
        <v>0</v>
      </c>
      <c r="B2" s="253"/>
      <c r="C2" s="253"/>
      <c r="D2" s="253"/>
      <c r="E2" s="253"/>
      <c r="F2" s="253"/>
    </row>
    <row r="3" spans="1:6" ht="15" customHeight="1">
      <c r="A3" s="5"/>
      <c r="B3" s="6"/>
      <c r="C3" s="6"/>
      <c r="D3" s="7"/>
      <c r="E3" s="6"/>
      <c r="F3" s="8"/>
    </row>
    <row r="4" spans="1:6" ht="29.25" customHeight="1">
      <c r="A4" s="221" t="s">
        <v>1</v>
      </c>
      <c r="B4" s="254"/>
      <c r="C4" s="254"/>
      <c r="D4" s="254"/>
      <c r="E4" s="254"/>
      <c r="F4" s="254"/>
    </row>
    <row r="5" spans="1:6" ht="17.45" customHeight="1">
      <c r="A5" s="221" t="s">
        <v>2</v>
      </c>
      <c r="B5" s="221"/>
      <c r="C5" s="221"/>
      <c r="D5" s="221"/>
      <c r="E5" s="221"/>
      <c r="F5" s="221"/>
    </row>
    <row r="6" spans="1:6" ht="12.75" customHeight="1">
      <c r="A6" s="225" t="s">
        <v>3</v>
      </c>
      <c r="B6" s="225"/>
      <c r="C6" s="225"/>
      <c r="D6" s="225"/>
      <c r="E6" s="225"/>
      <c r="F6" s="225"/>
    </row>
    <row r="7" spans="1:6" ht="12" customHeight="1">
      <c r="A7" s="225" t="s">
        <v>4</v>
      </c>
      <c r="B7" s="225"/>
      <c r="C7" s="225"/>
      <c r="D7" s="225"/>
      <c r="E7" s="225"/>
      <c r="F7" s="225"/>
    </row>
    <row r="8" spans="1:6" ht="14.25" customHeight="1">
      <c r="A8" s="225" t="s">
        <v>5</v>
      </c>
      <c r="B8" s="225"/>
      <c r="C8" s="225"/>
      <c r="D8" s="225"/>
      <c r="E8" s="225"/>
      <c r="F8" s="225"/>
    </row>
    <row r="9" spans="1:6" ht="13.5" customHeight="1">
      <c r="A9" s="225" t="s">
        <v>6</v>
      </c>
      <c r="B9" s="225"/>
      <c r="C9" s="225"/>
      <c r="D9" s="225"/>
      <c r="E9" s="225"/>
      <c r="F9" s="225"/>
    </row>
    <row r="10" spans="1:6" ht="12.75" customHeight="1">
      <c r="A10" s="225" t="s">
        <v>7</v>
      </c>
      <c r="B10" s="225"/>
      <c r="C10" s="225"/>
      <c r="D10" s="225"/>
      <c r="E10" s="225"/>
      <c r="F10" s="225"/>
    </row>
    <row r="11" spans="1:6" ht="13.5" customHeight="1">
      <c r="A11" s="225" t="s">
        <v>8</v>
      </c>
      <c r="B11" s="225"/>
      <c r="C11" s="225"/>
      <c r="D11" s="225"/>
      <c r="E11" s="225"/>
      <c r="F11" s="225"/>
    </row>
    <row r="12" spans="1:6" ht="17.45" customHeight="1">
      <c r="A12" s="5"/>
      <c r="B12" s="5"/>
      <c r="C12" s="5"/>
      <c r="D12" s="7"/>
      <c r="E12" s="5"/>
      <c r="F12" s="9"/>
    </row>
    <row r="13" spans="1:6" ht="12.75" customHeight="1">
      <c r="A13" s="225" t="s">
        <v>9</v>
      </c>
      <c r="B13" s="225"/>
      <c r="C13" s="225"/>
      <c r="D13" s="225"/>
      <c r="E13" s="225"/>
      <c r="F13" s="225"/>
    </row>
    <row r="14" spans="1:6" ht="13.5" customHeight="1">
      <c r="A14" s="225" t="s">
        <v>10</v>
      </c>
      <c r="B14" s="225"/>
      <c r="C14" s="225"/>
      <c r="D14" s="225"/>
      <c r="E14" s="225"/>
      <c r="F14" s="225"/>
    </row>
    <row r="15" spans="1:6" ht="15" customHeight="1">
      <c r="A15" s="225" t="s">
        <v>11</v>
      </c>
      <c r="B15" s="225"/>
      <c r="C15" s="225"/>
      <c r="D15" s="225"/>
      <c r="E15" s="225"/>
      <c r="F15" s="225"/>
    </row>
    <row r="16" spans="1:6" ht="12.75" customHeight="1">
      <c r="A16" s="225" t="s">
        <v>12</v>
      </c>
      <c r="B16" s="225"/>
      <c r="C16" s="225"/>
      <c r="D16" s="225"/>
      <c r="E16" s="225"/>
      <c r="F16" s="225"/>
    </row>
    <row r="17" spans="1:11" ht="13.5" customHeight="1">
      <c r="A17" s="225" t="s">
        <v>13</v>
      </c>
      <c r="B17" s="225"/>
      <c r="C17" s="225"/>
      <c r="D17" s="225"/>
      <c r="E17" s="225"/>
      <c r="F17" s="225"/>
    </row>
    <row r="18" spans="1:11" ht="11.25" customHeight="1">
      <c r="A18" s="225" t="s">
        <v>14</v>
      </c>
      <c r="B18" s="225"/>
      <c r="C18" s="225"/>
      <c r="D18" s="225"/>
      <c r="E18" s="225"/>
      <c r="F18" s="225"/>
    </row>
    <row r="19" spans="1:11" ht="12.75" customHeight="1">
      <c r="A19" s="225" t="s">
        <v>15</v>
      </c>
      <c r="B19" s="225"/>
      <c r="C19" s="225"/>
      <c r="D19" s="225"/>
      <c r="E19" s="225"/>
      <c r="F19" s="225"/>
      <c r="K19" s="10"/>
    </row>
    <row r="20" spans="1:11" ht="11.25" customHeight="1">
      <c r="A20" s="225" t="s">
        <v>16</v>
      </c>
      <c r="B20" s="225"/>
      <c r="C20" s="225"/>
      <c r="D20" s="225"/>
      <c r="E20" s="225"/>
      <c r="F20" s="225"/>
    </row>
    <row r="21" spans="1:11" ht="12.75" customHeight="1">
      <c r="A21" s="225" t="s">
        <v>17</v>
      </c>
      <c r="B21" s="225"/>
      <c r="C21" s="225"/>
      <c r="D21" s="225"/>
      <c r="E21" s="225"/>
      <c r="F21" s="225"/>
    </row>
    <row r="22" spans="1:11" ht="14.25" customHeight="1">
      <c r="A22" s="225" t="s">
        <v>18</v>
      </c>
      <c r="B22" s="225"/>
      <c r="C22" s="225"/>
      <c r="D22" s="225"/>
      <c r="E22" s="225"/>
      <c r="F22" s="225"/>
    </row>
    <row r="23" spans="1:11" ht="12.75" customHeight="1">
      <c r="A23" s="225" t="s">
        <v>19</v>
      </c>
      <c r="B23" s="225"/>
      <c r="C23" s="225"/>
      <c r="D23" s="225"/>
      <c r="E23" s="225"/>
      <c r="F23" s="225"/>
    </row>
    <row r="24" spans="1:11" ht="11.25" customHeight="1">
      <c r="A24" s="225"/>
      <c r="B24" s="225"/>
      <c r="C24" s="225"/>
      <c r="D24" s="225"/>
      <c r="E24" s="225"/>
      <c r="F24" s="225"/>
    </row>
    <row r="25" spans="1:11" ht="11.25" customHeight="1">
      <c r="A25" s="221" t="s">
        <v>20</v>
      </c>
      <c r="B25" s="221"/>
      <c r="C25" s="221"/>
      <c r="D25" s="221"/>
      <c r="E25" s="221"/>
      <c r="F25" s="221"/>
    </row>
    <row r="26" spans="1:11" ht="19.7" customHeight="1">
      <c r="A26" s="225" t="s">
        <v>21</v>
      </c>
      <c r="B26" s="225"/>
      <c r="C26" s="225"/>
      <c r="D26" s="225"/>
      <c r="E26" s="225"/>
      <c r="F26" s="225"/>
    </row>
    <row r="27" spans="1:11" ht="16.5" customHeight="1">
      <c r="A27" s="11" t="s">
        <v>22</v>
      </c>
      <c r="B27" s="252" t="s">
        <v>23</v>
      </c>
      <c r="C27" s="252"/>
      <c r="D27" s="252"/>
      <c r="E27" s="252"/>
      <c r="F27" s="252"/>
      <c r="H27" s="10"/>
    </row>
    <row r="28" spans="1:11" ht="9.75" customHeight="1">
      <c r="A28" s="12"/>
      <c r="B28" s="12"/>
      <c r="C28" s="12"/>
      <c r="D28" s="13"/>
      <c r="E28" s="14" t="s">
        <v>24</v>
      </c>
      <c r="F28" s="15">
        <f>SUM(F30,F36,F38,F42,F40,F44,F46,F48,F50,F52)</f>
        <v>25000</v>
      </c>
    </row>
    <row r="29" spans="1:11" ht="18" customHeight="1">
      <c r="A29" s="16" t="s">
        <v>25</v>
      </c>
      <c r="B29" s="16" t="s">
        <v>26</v>
      </c>
      <c r="C29" s="17" t="s">
        <v>27</v>
      </c>
      <c r="D29" s="18" t="s">
        <v>28</v>
      </c>
      <c r="E29" s="248" t="s">
        <v>29</v>
      </c>
      <c r="F29" s="248"/>
    </row>
    <row r="30" spans="1:11" ht="12" customHeight="1">
      <c r="A30" s="19" t="s">
        <v>30</v>
      </c>
      <c r="B30" s="19" t="s">
        <v>31</v>
      </c>
      <c r="C30" s="20"/>
      <c r="D30" s="21"/>
      <c r="E30" s="20"/>
      <c r="F30" s="22">
        <f>SUM(D33,D34)</f>
        <v>25000</v>
      </c>
      <c r="H30" s="10"/>
    </row>
    <row r="31" spans="1:11" ht="15" customHeight="1">
      <c r="A31" s="23" t="s">
        <v>32</v>
      </c>
      <c r="B31" s="249" t="s">
        <v>33</v>
      </c>
      <c r="C31" s="249"/>
      <c r="D31" s="249"/>
      <c r="E31" s="24"/>
      <c r="F31" s="25"/>
      <c r="H31" s="10"/>
      <c r="I31" s="10"/>
    </row>
    <row r="32" spans="1:11" ht="15" customHeight="1">
      <c r="A32" s="26"/>
      <c r="B32" s="27" t="s">
        <v>34</v>
      </c>
      <c r="C32" s="28" t="s">
        <v>35</v>
      </c>
      <c r="D32" s="29">
        <v>25000</v>
      </c>
      <c r="E32" s="187" t="s">
        <v>88</v>
      </c>
      <c r="F32" s="204">
        <v>25000</v>
      </c>
      <c r="H32" s="10"/>
    </row>
    <row r="33" spans="1:9" ht="15" customHeight="1">
      <c r="A33" s="26"/>
      <c r="B33" s="30"/>
      <c r="C33" s="31" t="s">
        <v>37</v>
      </c>
      <c r="D33" s="32">
        <f>SUM(D32:D32)</f>
        <v>25000</v>
      </c>
      <c r="E33" s="33"/>
      <c r="F33" s="34"/>
      <c r="H33" s="10"/>
      <c r="I33" s="10"/>
    </row>
    <row r="34" spans="1:9" ht="20.25" customHeight="1">
      <c r="A34" s="38"/>
      <c r="B34" s="39"/>
      <c r="C34" s="31"/>
      <c r="D34" s="32"/>
      <c r="E34" s="33"/>
      <c r="F34" s="34"/>
      <c r="I34" s="10"/>
    </row>
    <row r="35" spans="1:9" ht="15.75" customHeight="1">
      <c r="A35" s="26"/>
      <c r="B35" s="30"/>
      <c r="C35" s="40"/>
      <c r="D35" s="41"/>
      <c r="E35" s="42"/>
      <c r="F35" s="43"/>
    </row>
    <row r="36" spans="1:9" ht="12" customHeight="1">
      <c r="A36" s="44" t="s">
        <v>40</v>
      </c>
      <c r="B36" s="250" t="s">
        <v>41</v>
      </c>
      <c r="C36" s="250"/>
      <c r="D36" s="250"/>
      <c r="E36" s="45"/>
      <c r="F36" s="46">
        <v>0</v>
      </c>
    </row>
    <row r="37" spans="1:9" ht="12.75" customHeight="1">
      <c r="A37" s="26"/>
      <c r="B37" s="47"/>
      <c r="C37" s="47"/>
      <c r="D37" s="48"/>
      <c r="E37" s="49"/>
      <c r="F37" s="50"/>
    </row>
    <row r="38" spans="1:9" ht="12" customHeight="1">
      <c r="A38" s="44" t="s">
        <v>42</v>
      </c>
      <c r="B38" s="44" t="s">
        <v>43</v>
      </c>
      <c r="C38" s="45"/>
      <c r="D38" s="51"/>
      <c r="E38" s="45"/>
      <c r="F38" s="46">
        <v>0</v>
      </c>
    </row>
    <row r="39" spans="1:9" ht="14.25" customHeight="1">
      <c r="A39" s="26"/>
      <c r="B39" s="49"/>
      <c r="C39" s="49"/>
      <c r="D39" s="52"/>
      <c r="E39" s="49"/>
      <c r="F39" s="50"/>
    </row>
    <row r="40" spans="1:9" ht="12" customHeight="1">
      <c r="A40" s="44" t="s">
        <v>44</v>
      </c>
      <c r="B40" s="44" t="s">
        <v>45</v>
      </c>
      <c r="C40" s="45"/>
      <c r="D40" s="51"/>
      <c r="E40" s="45"/>
      <c r="F40" s="46">
        <v>0</v>
      </c>
    </row>
    <row r="41" spans="1:9" ht="9.9499999999999993" customHeight="1">
      <c r="A41" s="26"/>
      <c r="B41" s="49"/>
      <c r="C41" s="49"/>
      <c r="D41" s="52"/>
      <c r="E41" s="49"/>
      <c r="F41" s="50"/>
    </row>
    <row r="42" spans="1:9" ht="12" customHeight="1">
      <c r="A42" s="44" t="s">
        <v>46</v>
      </c>
      <c r="B42" s="44" t="s">
        <v>47</v>
      </c>
      <c r="C42" s="45"/>
      <c r="D42" s="51"/>
      <c r="E42" s="45"/>
      <c r="F42" s="46">
        <v>0</v>
      </c>
    </row>
    <row r="43" spans="1:9" ht="9.9499999999999993" customHeight="1">
      <c r="A43" s="26"/>
      <c r="B43" s="49"/>
      <c r="C43" s="49"/>
      <c r="D43" s="52"/>
      <c r="E43" s="49"/>
      <c r="F43" s="50"/>
    </row>
    <row r="44" spans="1:9" ht="12" customHeight="1">
      <c r="A44" s="44" t="s">
        <v>48</v>
      </c>
      <c r="B44" s="44" t="s">
        <v>49</v>
      </c>
      <c r="C44" s="45"/>
      <c r="D44" s="51"/>
      <c r="E44" s="45"/>
      <c r="F44" s="46">
        <v>0</v>
      </c>
    </row>
    <row r="45" spans="1:9" ht="9.9499999999999993" customHeight="1">
      <c r="A45" s="26"/>
      <c r="B45" s="49"/>
      <c r="C45" s="49"/>
      <c r="D45" s="52"/>
      <c r="E45" s="49"/>
      <c r="F45" s="50"/>
    </row>
    <row r="46" spans="1:9" ht="12" customHeight="1">
      <c r="A46" s="44" t="s">
        <v>50</v>
      </c>
      <c r="B46" s="44" t="s">
        <v>51</v>
      </c>
      <c r="C46" s="45"/>
      <c r="D46" s="51"/>
      <c r="E46" s="45"/>
      <c r="F46" s="46">
        <v>0</v>
      </c>
    </row>
    <row r="47" spans="1:9" ht="9.9499999999999993" customHeight="1">
      <c r="A47" s="26"/>
      <c r="B47" s="30"/>
      <c r="C47" s="53"/>
      <c r="D47" s="54"/>
      <c r="E47" s="53"/>
      <c r="F47" s="43"/>
    </row>
    <row r="48" spans="1:9" ht="12" customHeight="1">
      <c r="A48" s="44" t="s">
        <v>52</v>
      </c>
      <c r="B48" s="44" t="s">
        <v>53</v>
      </c>
      <c r="C48" s="45"/>
      <c r="D48" s="51"/>
      <c r="E48" s="45"/>
      <c r="F48" s="46">
        <v>0</v>
      </c>
    </row>
    <row r="49" spans="1:8" ht="9.9499999999999993" customHeight="1">
      <c r="A49" s="1"/>
      <c r="B49" s="55"/>
      <c r="C49" s="55"/>
      <c r="D49" s="54"/>
      <c r="E49" s="55"/>
      <c r="F49" s="56"/>
    </row>
    <row r="50" spans="1:8" ht="12" customHeight="1">
      <c r="A50" s="57" t="s">
        <v>54</v>
      </c>
      <c r="B50" s="250" t="s">
        <v>55</v>
      </c>
      <c r="C50" s="251"/>
      <c r="D50" s="251"/>
      <c r="E50" s="45"/>
      <c r="F50" s="46">
        <v>0</v>
      </c>
    </row>
    <row r="51" spans="1:8" ht="9.9499999999999993" customHeight="1">
      <c r="A51" s="42"/>
      <c r="B51" s="42"/>
      <c r="C51" s="49"/>
      <c r="D51" s="52"/>
      <c r="E51" s="49"/>
      <c r="F51" s="43"/>
    </row>
    <row r="52" spans="1:8" ht="12" customHeight="1">
      <c r="A52" s="57" t="s">
        <v>56</v>
      </c>
      <c r="B52" s="250" t="s">
        <v>57</v>
      </c>
      <c r="C52" s="251"/>
      <c r="D52" s="251"/>
      <c r="E52" s="45"/>
      <c r="F52" s="46">
        <v>0</v>
      </c>
    </row>
    <row r="53" spans="1:8" ht="9.9499999999999993" customHeight="1">
      <c r="A53" s="58"/>
      <c r="B53" s="42"/>
      <c r="C53" s="59"/>
      <c r="D53" s="60"/>
      <c r="E53" s="49"/>
      <c r="F53" s="43"/>
    </row>
    <row r="54" spans="1:8" ht="12" customHeight="1">
      <c r="A54" s="11" t="s">
        <v>58</v>
      </c>
      <c r="B54" s="247" t="s">
        <v>59</v>
      </c>
      <c r="C54" s="247"/>
      <c r="D54" s="247"/>
      <c r="E54" s="247"/>
      <c r="F54" s="247"/>
    </row>
    <row r="55" spans="1:8" s="66" customFormat="1" ht="16.5" customHeight="1">
      <c r="A55" s="61"/>
      <c r="B55" s="62"/>
      <c r="C55" s="62"/>
      <c r="D55" s="63"/>
      <c r="E55" s="64" t="s">
        <v>24</v>
      </c>
      <c r="F55" s="65">
        <f>SUM(F57,F82,F88,F90,F92,F98,F112,F124,F126,F128)</f>
        <v>870000</v>
      </c>
    </row>
    <row r="56" spans="1:8" ht="21.75" customHeight="1">
      <c r="A56" s="16" t="s">
        <v>25</v>
      </c>
      <c r="B56" s="18" t="s">
        <v>26</v>
      </c>
      <c r="C56" s="17" t="s">
        <v>27</v>
      </c>
      <c r="D56" s="18" t="s">
        <v>60</v>
      </c>
      <c r="E56" s="248" t="s">
        <v>29</v>
      </c>
      <c r="F56" s="248"/>
    </row>
    <row r="57" spans="1:8" ht="12" customHeight="1">
      <c r="A57" s="67" t="s">
        <v>61</v>
      </c>
      <c r="B57" s="19" t="s">
        <v>31</v>
      </c>
      <c r="C57" s="68"/>
      <c r="D57" s="21"/>
      <c r="E57" s="68"/>
      <c r="F57" s="69">
        <f>SUM(D61,D65,D69,D80)+D73</f>
        <v>482000</v>
      </c>
    </row>
    <row r="58" spans="1:8" ht="15" customHeight="1">
      <c r="A58" s="70" t="s">
        <v>32</v>
      </c>
      <c r="B58" s="249" t="s">
        <v>62</v>
      </c>
      <c r="C58" s="249"/>
      <c r="D58" s="249"/>
      <c r="E58" s="71"/>
      <c r="F58" s="72"/>
    </row>
    <row r="59" spans="1:8" ht="19.5" customHeight="1">
      <c r="A59" s="26"/>
      <c r="B59" s="35" t="s">
        <v>63</v>
      </c>
      <c r="C59" s="73" t="s">
        <v>35</v>
      </c>
      <c r="D59" s="74">
        <v>6000</v>
      </c>
      <c r="E59" s="188" t="s">
        <v>88</v>
      </c>
      <c r="F59" s="205">
        <f t="shared" ref="F59:F60" si="0">SUM(D59)</f>
        <v>6000</v>
      </c>
    </row>
    <row r="60" spans="1:8" ht="19.5" customHeight="1">
      <c r="A60" s="26"/>
      <c r="B60" s="75" t="s">
        <v>64</v>
      </c>
      <c r="C60" s="73" t="s">
        <v>70</v>
      </c>
      <c r="D60" s="74">
        <v>50000</v>
      </c>
      <c r="E60" s="188" t="s">
        <v>88</v>
      </c>
      <c r="F60" s="205">
        <f t="shared" si="0"/>
        <v>50000</v>
      </c>
      <c r="H60" s="10"/>
    </row>
    <row r="61" spans="1:8" ht="15" customHeight="1">
      <c r="A61" s="26"/>
      <c r="B61" s="76"/>
      <c r="C61" s="77" t="s">
        <v>37</v>
      </c>
      <c r="D61" s="78">
        <f>SUM(D59:D60)</f>
        <v>56000</v>
      </c>
      <c r="E61" s="189"/>
      <c r="F61" s="80"/>
    </row>
    <row r="62" spans="1:8" ht="15" customHeight="1">
      <c r="A62" s="38"/>
      <c r="B62" s="76"/>
      <c r="C62" s="77"/>
      <c r="D62" s="81"/>
      <c r="E62" s="189"/>
      <c r="F62" s="80"/>
    </row>
    <row r="63" spans="1:8" ht="15" customHeight="1">
      <c r="A63" s="23" t="s">
        <v>38</v>
      </c>
      <c r="B63" s="240" t="s">
        <v>66</v>
      </c>
      <c r="C63" s="249"/>
      <c r="D63" s="249"/>
      <c r="E63" s="190"/>
      <c r="F63" s="83"/>
    </row>
    <row r="64" spans="1:8" ht="19.5" customHeight="1">
      <c r="A64" s="70"/>
      <c r="B64" s="75" t="s">
        <v>64</v>
      </c>
      <c r="C64" s="73" t="s">
        <v>70</v>
      </c>
      <c r="D64" s="84">
        <v>100000</v>
      </c>
      <c r="E64" s="188" t="s">
        <v>88</v>
      </c>
      <c r="F64" s="206">
        <v>100000</v>
      </c>
    </row>
    <row r="65" spans="1:8" ht="15" customHeight="1">
      <c r="A65" s="26"/>
      <c r="B65" s="76"/>
      <c r="C65" s="77" t="s">
        <v>37</v>
      </c>
      <c r="D65" s="78">
        <f>SUM(D64:D64)</f>
        <v>100000</v>
      </c>
      <c r="E65" s="189"/>
      <c r="F65" s="207"/>
    </row>
    <row r="66" spans="1:8" ht="15" customHeight="1">
      <c r="A66" s="26"/>
      <c r="B66" s="39"/>
      <c r="C66" s="31"/>
      <c r="D66" s="32"/>
      <c r="E66" s="191"/>
      <c r="F66" s="208"/>
    </row>
    <row r="67" spans="1:8" ht="15" customHeight="1">
      <c r="A67" s="216" t="s">
        <v>67</v>
      </c>
      <c r="B67" s="86" t="s">
        <v>68</v>
      </c>
      <c r="C67" s="87"/>
      <c r="D67" s="36"/>
      <c r="E67" s="192"/>
      <c r="F67" s="208"/>
    </row>
    <row r="68" spans="1:8" ht="15" customHeight="1">
      <c r="A68" s="26"/>
      <c r="B68" s="88" t="s">
        <v>34</v>
      </c>
      <c r="C68" s="89" t="s">
        <v>35</v>
      </c>
      <c r="D68" s="84">
        <v>6000</v>
      </c>
      <c r="E68" s="193" t="s">
        <v>88</v>
      </c>
      <c r="F68" s="206">
        <f>SUM(D68)</f>
        <v>6000</v>
      </c>
    </row>
    <row r="69" spans="1:8" ht="15" customHeight="1">
      <c r="A69" s="26"/>
      <c r="B69" s="76"/>
      <c r="C69" s="31" t="s">
        <v>37</v>
      </c>
      <c r="D69" s="32">
        <f>SUM(D68:D68)</f>
        <v>6000</v>
      </c>
      <c r="E69" s="194"/>
      <c r="F69" s="209"/>
    </row>
    <row r="70" spans="1:8" ht="15" customHeight="1">
      <c r="A70" s="26"/>
      <c r="B70" s="39"/>
      <c r="C70" s="31"/>
      <c r="D70" s="32"/>
      <c r="E70" s="191"/>
      <c r="F70" s="208"/>
    </row>
    <row r="71" spans="1:8" ht="15" customHeight="1">
      <c r="A71" s="216" t="s">
        <v>69</v>
      </c>
      <c r="B71" s="86" t="s">
        <v>189</v>
      </c>
      <c r="C71" s="87"/>
      <c r="D71" s="36"/>
      <c r="E71" s="192"/>
      <c r="F71" s="208"/>
    </row>
    <row r="72" spans="1:8" ht="15" customHeight="1">
      <c r="A72" s="26"/>
      <c r="B72" s="88" t="s">
        <v>34</v>
      </c>
      <c r="C72" s="89" t="s">
        <v>70</v>
      </c>
      <c r="D72" s="84">
        <v>135000</v>
      </c>
      <c r="E72" s="193" t="s">
        <v>88</v>
      </c>
      <c r="F72" s="206">
        <f>SUM(D72)</f>
        <v>135000</v>
      </c>
    </row>
    <row r="73" spans="1:8" ht="15" customHeight="1">
      <c r="A73" s="26"/>
      <c r="B73" s="76"/>
      <c r="C73" s="31" t="s">
        <v>37</v>
      </c>
      <c r="D73" s="32">
        <f>SUM(D72:D72)</f>
        <v>135000</v>
      </c>
      <c r="E73" s="90"/>
      <c r="F73" s="209"/>
    </row>
    <row r="74" spans="1:8" ht="13.5" customHeight="1">
      <c r="A74" s="38"/>
      <c r="B74" s="39"/>
      <c r="C74" s="77"/>
      <c r="D74" s="81"/>
      <c r="E74" s="79"/>
      <c r="F74" s="207"/>
    </row>
    <row r="75" spans="1:8" ht="15" customHeight="1">
      <c r="A75" s="70" t="s">
        <v>71</v>
      </c>
      <c r="B75" s="249" t="s">
        <v>72</v>
      </c>
      <c r="C75" s="249"/>
      <c r="D75" s="249"/>
      <c r="E75" s="195"/>
      <c r="F75" s="210"/>
    </row>
    <row r="76" spans="1:8" ht="15" customHeight="1">
      <c r="A76" s="26"/>
      <c r="B76" s="35" t="s">
        <v>34</v>
      </c>
      <c r="C76" s="73" t="s">
        <v>35</v>
      </c>
      <c r="D76" s="74">
        <v>35000</v>
      </c>
      <c r="E76" s="196" t="s">
        <v>88</v>
      </c>
      <c r="F76" s="205">
        <f>SUM(D76)</f>
        <v>35000</v>
      </c>
    </row>
    <row r="77" spans="1:8" ht="12" customHeight="1">
      <c r="A77" s="26"/>
      <c r="B77" s="35" t="s">
        <v>64</v>
      </c>
      <c r="C77" s="256" t="s">
        <v>70</v>
      </c>
      <c r="D77" s="74">
        <v>50000</v>
      </c>
      <c r="E77" s="196" t="s">
        <v>88</v>
      </c>
      <c r="F77" s="205">
        <f>SUM(D77)</f>
        <v>50000</v>
      </c>
    </row>
    <row r="78" spans="1:8" ht="12" customHeight="1">
      <c r="A78" s="149"/>
      <c r="B78" s="39" t="s">
        <v>78</v>
      </c>
      <c r="C78" s="257" t="s">
        <v>79</v>
      </c>
      <c r="D78" s="36">
        <v>100000</v>
      </c>
      <c r="E78" s="188" t="s">
        <v>39</v>
      </c>
      <c r="F78" s="217">
        <v>85929.37</v>
      </c>
      <c r="H78" s="10"/>
    </row>
    <row r="79" spans="1:8" ht="21" customHeight="1">
      <c r="A79" s="149"/>
      <c r="B79" s="39"/>
      <c r="C79" s="18"/>
      <c r="D79" s="36"/>
      <c r="E79" s="188" t="s">
        <v>65</v>
      </c>
      <c r="F79" s="37">
        <v>14070.63</v>
      </c>
    </row>
    <row r="80" spans="1:8" ht="15" customHeight="1">
      <c r="A80" s="38"/>
      <c r="B80" s="76"/>
      <c r="C80" s="77" t="s">
        <v>37</v>
      </c>
      <c r="D80" s="78">
        <f>SUM(D76:D79)</f>
        <v>185000</v>
      </c>
      <c r="E80" s="189"/>
      <c r="F80" s="80"/>
    </row>
    <row r="81" spans="1:6" ht="15" customHeight="1">
      <c r="A81" s="26"/>
      <c r="B81" s="30"/>
      <c r="C81" s="40"/>
      <c r="D81" s="41"/>
      <c r="E81" s="42"/>
      <c r="F81" s="43"/>
    </row>
    <row r="82" spans="1:6" ht="15" customHeight="1">
      <c r="A82" s="91" t="s">
        <v>73</v>
      </c>
      <c r="B82" s="245" t="s">
        <v>74</v>
      </c>
      <c r="C82" s="245"/>
      <c r="D82" s="245"/>
      <c r="E82" s="92"/>
      <c r="F82" s="93">
        <f>SUM(D86)</f>
        <v>30000</v>
      </c>
    </row>
    <row r="83" spans="1:6" ht="15" customHeight="1">
      <c r="A83" s="70" t="s">
        <v>32</v>
      </c>
      <c r="B83" s="237" t="s">
        <v>75</v>
      </c>
      <c r="C83" s="237"/>
      <c r="D83" s="237"/>
      <c r="E83" s="71"/>
      <c r="F83" s="94"/>
    </row>
    <row r="84" spans="1:6" ht="15" customHeight="1">
      <c r="A84" s="26"/>
      <c r="B84" s="35" t="s">
        <v>63</v>
      </c>
      <c r="C84" s="73" t="s">
        <v>76</v>
      </c>
      <c r="D84" s="74">
        <v>10000</v>
      </c>
      <c r="E84" s="197" t="s">
        <v>88</v>
      </c>
      <c r="F84" s="211">
        <f>SUM(D84)</f>
        <v>10000</v>
      </c>
    </row>
    <row r="85" spans="1:6" ht="12" customHeight="1">
      <c r="A85" s="26"/>
      <c r="B85" s="76" t="s">
        <v>64</v>
      </c>
      <c r="C85" s="96" t="s">
        <v>77</v>
      </c>
      <c r="D85" s="95">
        <v>20000</v>
      </c>
      <c r="E85" s="255" t="s">
        <v>88</v>
      </c>
      <c r="F85" s="211">
        <f>SUM(D85)</f>
        <v>20000</v>
      </c>
    </row>
    <row r="86" spans="1:6" ht="15" customHeight="1">
      <c r="A86" s="38"/>
      <c r="B86" s="39"/>
      <c r="C86" s="31" t="s">
        <v>37</v>
      </c>
      <c r="D86" s="32">
        <f>SUM(D84:D85)</f>
        <v>30000</v>
      </c>
      <c r="E86" s="85"/>
      <c r="F86" s="36"/>
    </row>
    <row r="87" spans="1:6" ht="12" customHeight="1">
      <c r="A87" s="26"/>
      <c r="B87" s="30"/>
      <c r="C87" s="40"/>
      <c r="D87" s="41"/>
      <c r="E87" s="42"/>
      <c r="F87" s="43"/>
    </row>
    <row r="88" spans="1:6" ht="9.9499999999999993" customHeight="1">
      <c r="A88" s="42" t="s">
        <v>80</v>
      </c>
      <c r="B88" s="233" t="s">
        <v>81</v>
      </c>
      <c r="C88" s="233"/>
      <c r="D88" s="233"/>
      <c r="E88" s="49"/>
      <c r="F88" s="43">
        <v>0</v>
      </c>
    </row>
    <row r="89" spans="1:6" ht="12" customHeight="1">
      <c r="A89" s="26"/>
      <c r="B89" s="30"/>
      <c r="C89" s="40"/>
      <c r="D89" s="41"/>
      <c r="E89" s="42"/>
      <c r="F89" s="43"/>
    </row>
    <row r="90" spans="1:6" ht="15" customHeight="1">
      <c r="A90" s="58" t="s">
        <v>82</v>
      </c>
      <c r="B90" s="42" t="s">
        <v>45</v>
      </c>
      <c r="C90" s="49"/>
      <c r="D90" s="52"/>
      <c r="E90" s="49"/>
      <c r="F90" s="43">
        <v>0</v>
      </c>
    </row>
    <row r="91" spans="1:6" ht="15" customHeight="1">
      <c r="A91" s="42"/>
      <c r="B91" s="42"/>
      <c r="C91" s="49"/>
      <c r="D91" s="52"/>
      <c r="E91" s="49"/>
      <c r="F91" s="43"/>
    </row>
    <row r="92" spans="1:6" ht="15.75" customHeight="1">
      <c r="A92" s="91" t="s">
        <v>83</v>
      </c>
      <c r="B92" s="245" t="s">
        <v>84</v>
      </c>
      <c r="C92" s="245"/>
      <c r="D92" s="245"/>
      <c r="E92" s="92"/>
      <c r="F92" s="93">
        <f>SUM(D95,)</f>
        <v>8000</v>
      </c>
    </row>
    <row r="93" spans="1:6" ht="21" customHeight="1">
      <c r="A93" s="23" t="s">
        <v>32</v>
      </c>
      <c r="B93" s="240" t="s">
        <v>85</v>
      </c>
      <c r="C93" s="240"/>
      <c r="D93" s="240"/>
      <c r="E93" s="82"/>
      <c r="F93" s="83"/>
    </row>
    <row r="94" spans="1:6" ht="21" customHeight="1">
      <c r="A94" s="26"/>
      <c r="B94" s="35" t="s">
        <v>86</v>
      </c>
      <c r="C94" s="73" t="s">
        <v>87</v>
      </c>
      <c r="D94" s="74">
        <v>8000</v>
      </c>
      <c r="E94" s="197" t="s">
        <v>39</v>
      </c>
      <c r="F94" s="211">
        <v>8000</v>
      </c>
    </row>
    <row r="95" spans="1:6" ht="15" customHeight="1">
      <c r="A95" s="26"/>
      <c r="B95" s="39"/>
      <c r="C95" s="31" t="s">
        <v>37</v>
      </c>
      <c r="D95" s="32">
        <f>SUM(D94:D94)</f>
        <v>8000</v>
      </c>
      <c r="E95" s="97"/>
      <c r="F95" s="80"/>
    </row>
    <row r="96" spans="1:6" ht="12" customHeight="1">
      <c r="A96" s="26"/>
      <c r="B96" s="30"/>
      <c r="C96" s="40"/>
      <c r="D96" s="41"/>
      <c r="E96" s="53"/>
      <c r="F96" s="43"/>
    </row>
    <row r="97" spans="1:8" ht="15" customHeight="1">
      <c r="A97" s="26"/>
      <c r="B97" s="30"/>
      <c r="C97" s="40"/>
      <c r="D97" s="41"/>
      <c r="E97" s="53"/>
      <c r="F97" s="43"/>
      <c r="H97" s="10"/>
    </row>
    <row r="98" spans="1:8" ht="15" customHeight="1">
      <c r="A98" s="91" t="s">
        <v>89</v>
      </c>
      <c r="B98" s="245" t="s">
        <v>90</v>
      </c>
      <c r="C98" s="245"/>
      <c r="D98" s="245"/>
      <c r="E98" s="92"/>
      <c r="F98" s="93">
        <f>SUM(D101,D104,D107,D110)</f>
        <v>155000</v>
      </c>
    </row>
    <row r="99" spans="1:8" ht="15" customHeight="1">
      <c r="A99" s="23" t="s">
        <v>32</v>
      </c>
      <c r="B99" s="240" t="s">
        <v>91</v>
      </c>
      <c r="C99" s="240"/>
      <c r="D99" s="240"/>
      <c r="E99" s="98"/>
      <c r="F99" s="83"/>
    </row>
    <row r="100" spans="1:8" ht="15" customHeight="1">
      <c r="A100" s="26"/>
      <c r="B100" s="35" t="s">
        <v>92</v>
      </c>
      <c r="C100" s="73" t="s">
        <v>93</v>
      </c>
      <c r="D100" s="74">
        <v>20000</v>
      </c>
      <c r="E100" s="188" t="s">
        <v>88</v>
      </c>
      <c r="F100" s="212">
        <f>SUM(D100)</f>
        <v>20000</v>
      </c>
    </row>
    <row r="101" spans="1:8" ht="15" customHeight="1">
      <c r="A101" s="26"/>
      <c r="B101" s="30"/>
      <c r="C101" s="31" t="s">
        <v>37</v>
      </c>
      <c r="D101" s="32">
        <f>SUM(D99:D100)</f>
        <v>20000</v>
      </c>
      <c r="E101" s="198"/>
      <c r="F101" s="213"/>
    </row>
    <row r="102" spans="1:8" ht="15" customHeight="1">
      <c r="A102" s="23" t="s">
        <v>38</v>
      </c>
      <c r="B102" s="240" t="s">
        <v>94</v>
      </c>
      <c r="C102" s="240"/>
      <c r="D102" s="240"/>
      <c r="E102" s="199"/>
      <c r="F102" s="214"/>
    </row>
    <row r="103" spans="1:8" ht="19.5" customHeight="1">
      <c r="A103" s="70"/>
      <c r="B103" s="35" t="s">
        <v>92</v>
      </c>
      <c r="C103" s="73" t="s">
        <v>95</v>
      </c>
      <c r="D103" s="74">
        <v>10000</v>
      </c>
      <c r="E103" s="196" t="s">
        <v>39</v>
      </c>
      <c r="F103" s="212">
        <f>SUM(D103)</f>
        <v>10000</v>
      </c>
    </row>
    <row r="104" spans="1:8" ht="14.25" customHeight="1">
      <c r="A104" s="26"/>
      <c r="B104" s="30"/>
      <c r="C104" s="31" t="s">
        <v>37</v>
      </c>
      <c r="D104" s="32">
        <f>SUM(D102:D103)</f>
        <v>10000</v>
      </c>
      <c r="E104" s="198"/>
      <c r="F104" s="213"/>
    </row>
    <row r="105" spans="1:8" ht="15" customHeight="1">
      <c r="A105" s="23" t="s">
        <v>67</v>
      </c>
      <c r="B105" s="239" t="s">
        <v>96</v>
      </c>
      <c r="C105" s="239"/>
      <c r="D105" s="239"/>
      <c r="E105" s="190"/>
      <c r="F105" s="214"/>
    </row>
    <row r="106" spans="1:8" ht="21" customHeight="1">
      <c r="A106" s="26"/>
      <c r="B106" s="35" t="s">
        <v>92</v>
      </c>
      <c r="C106" s="73" t="s">
        <v>97</v>
      </c>
      <c r="D106" s="74">
        <v>25000</v>
      </c>
      <c r="E106" s="196" t="s">
        <v>39</v>
      </c>
      <c r="F106" s="205">
        <f>SUM(D106)</f>
        <v>25000</v>
      </c>
    </row>
    <row r="107" spans="1:8" ht="15" customHeight="1">
      <c r="A107" s="26"/>
      <c r="B107" s="39"/>
      <c r="C107" s="31" t="s">
        <v>37</v>
      </c>
      <c r="D107" s="32">
        <f>SUM(D106:D106)</f>
        <v>25000</v>
      </c>
      <c r="E107" s="192"/>
      <c r="F107" s="207"/>
    </row>
    <row r="108" spans="1:8" ht="15" customHeight="1">
      <c r="A108" s="23" t="s">
        <v>69</v>
      </c>
      <c r="B108" s="244" t="s">
        <v>98</v>
      </c>
      <c r="C108" s="244"/>
      <c r="D108" s="244"/>
      <c r="E108" s="190"/>
      <c r="F108" s="214"/>
    </row>
    <row r="109" spans="1:8" ht="15" customHeight="1">
      <c r="A109" s="26"/>
      <c r="B109" s="35" t="s">
        <v>92</v>
      </c>
      <c r="C109" s="73" t="s">
        <v>188</v>
      </c>
      <c r="D109" s="74">
        <v>100000</v>
      </c>
      <c r="E109" s="196" t="s">
        <v>39</v>
      </c>
      <c r="F109" s="205">
        <f>SUM(D109)</f>
        <v>100000</v>
      </c>
    </row>
    <row r="110" spans="1:8" ht="18.75" customHeight="1">
      <c r="A110" s="26"/>
      <c r="B110" s="39"/>
      <c r="C110" s="31" t="s">
        <v>37</v>
      </c>
      <c r="D110" s="32">
        <f>SUM(D109:D109)</f>
        <v>100000</v>
      </c>
      <c r="E110" s="18"/>
      <c r="F110" s="80"/>
    </row>
    <row r="111" spans="1:8" ht="18.75" customHeight="1">
      <c r="A111" s="26"/>
      <c r="B111" s="30"/>
      <c r="C111" s="53"/>
      <c r="D111" s="54"/>
      <c r="E111" s="42"/>
      <c r="F111" s="43"/>
      <c r="H111" s="10"/>
    </row>
    <row r="112" spans="1:8" ht="15" customHeight="1">
      <c r="A112" s="91" t="s">
        <v>99</v>
      </c>
      <c r="B112" s="245" t="s">
        <v>100</v>
      </c>
      <c r="C112" s="245"/>
      <c r="D112" s="245"/>
      <c r="E112" s="92"/>
      <c r="F112" s="93">
        <f>SUM(D115,D118,D121)</f>
        <v>85000</v>
      </c>
    </row>
    <row r="113" spans="1:8" ht="22.5" customHeight="1">
      <c r="A113" s="23" t="s">
        <v>32</v>
      </c>
      <c r="B113" s="246" t="s">
        <v>101</v>
      </c>
      <c r="C113" s="246"/>
      <c r="D113" s="246"/>
      <c r="E113" s="82"/>
      <c r="F113" s="83"/>
    </row>
    <row r="114" spans="1:8" ht="19.5" customHeight="1">
      <c r="A114" s="26"/>
      <c r="B114" s="35" t="s">
        <v>92</v>
      </c>
      <c r="C114" s="99" t="s">
        <v>102</v>
      </c>
      <c r="D114" s="74">
        <v>10000</v>
      </c>
      <c r="E114" s="200" t="s">
        <v>187</v>
      </c>
      <c r="F114" s="205">
        <f>SUM(D114)</f>
        <v>10000</v>
      </c>
      <c r="H114" s="10"/>
    </row>
    <row r="115" spans="1:8" ht="12.75" customHeight="1">
      <c r="A115" s="38"/>
      <c r="B115" s="76"/>
      <c r="C115" s="77" t="s">
        <v>37</v>
      </c>
      <c r="D115" s="78">
        <f>SUM(D113:D114)</f>
        <v>10000</v>
      </c>
      <c r="E115" s="189"/>
      <c r="F115" s="207"/>
    </row>
    <row r="116" spans="1:8" ht="12" customHeight="1">
      <c r="A116" s="100" t="s">
        <v>38</v>
      </c>
      <c r="B116" s="246" t="s">
        <v>103</v>
      </c>
      <c r="C116" s="246"/>
      <c r="D116" s="246"/>
      <c r="E116" s="190"/>
      <c r="F116" s="214"/>
    </row>
    <row r="117" spans="1:8" ht="16.5" customHeight="1">
      <c r="A117" s="26"/>
      <c r="B117" s="35" t="s">
        <v>92</v>
      </c>
      <c r="C117" s="99" t="s">
        <v>102</v>
      </c>
      <c r="D117" s="74">
        <v>50000</v>
      </c>
      <c r="E117" s="200" t="s">
        <v>187</v>
      </c>
      <c r="F117" s="205">
        <f>+D117</f>
        <v>50000</v>
      </c>
    </row>
    <row r="118" spans="1:8" ht="20.25" customHeight="1">
      <c r="A118" s="26"/>
      <c r="B118" s="76"/>
      <c r="C118" s="77" t="s">
        <v>37</v>
      </c>
      <c r="D118" s="78">
        <f>SUM(D117:D117)</f>
        <v>50000</v>
      </c>
      <c r="E118" s="201"/>
      <c r="F118" s="213"/>
      <c r="H118" s="10"/>
    </row>
    <row r="119" spans="1:8" ht="15" customHeight="1">
      <c r="A119" s="23" t="s">
        <v>67</v>
      </c>
      <c r="B119" s="240" t="s">
        <v>104</v>
      </c>
      <c r="C119" s="240"/>
      <c r="D119" s="240"/>
      <c r="E119" s="190"/>
      <c r="F119" s="214"/>
    </row>
    <row r="120" spans="1:8" ht="15" customHeight="1">
      <c r="A120" s="70"/>
      <c r="B120" s="35" t="s">
        <v>92</v>
      </c>
      <c r="C120" s="99" t="s">
        <v>102</v>
      </c>
      <c r="D120" s="74">
        <v>25000</v>
      </c>
      <c r="E120" s="200" t="s">
        <v>187</v>
      </c>
      <c r="F120" s="205">
        <v>25000</v>
      </c>
    </row>
    <row r="121" spans="1:8" ht="15" customHeight="1">
      <c r="A121" s="26"/>
      <c r="B121" s="76"/>
      <c r="C121" s="77" t="s">
        <v>37</v>
      </c>
      <c r="D121" s="78">
        <f>SUM(D120:D120)</f>
        <v>25000</v>
      </c>
      <c r="E121" s="42"/>
      <c r="F121" s="80"/>
    </row>
    <row r="122" spans="1:8" ht="15" customHeight="1">
      <c r="A122" s="38"/>
      <c r="B122" s="76"/>
      <c r="C122" s="97"/>
      <c r="D122" s="101"/>
      <c r="E122" s="102"/>
      <c r="F122" s="34"/>
    </row>
    <row r="123" spans="1:8" ht="15" customHeight="1">
      <c r="A123" s="26"/>
      <c r="B123" s="30"/>
      <c r="C123" s="53"/>
      <c r="D123" s="54"/>
      <c r="E123" s="103"/>
      <c r="F123" s="43"/>
    </row>
    <row r="124" spans="1:8" ht="12.75" customHeight="1">
      <c r="A124" s="42" t="s">
        <v>105</v>
      </c>
      <c r="B124" s="42" t="s">
        <v>53</v>
      </c>
      <c r="C124" s="49"/>
      <c r="D124" s="52"/>
      <c r="E124" s="49"/>
      <c r="F124" s="43">
        <v>0</v>
      </c>
    </row>
    <row r="125" spans="1:8">
      <c r="A125" s="26"/>
      <c r="B125" s="49"/>
      <c r="C125" s="49"/>
      <c r="D125" s="52"/>
      <c r="E125" s="49"/>
      <c r="F125" s="50"/>
    </row>
    <row r="126" spans="1:8">
      <c r="A126" s="42" t="s">
        <v>106</v>
      </c>
      <c r="B126" s="233" t="s">
        <v>107</v>
      </c>
      <c r="C126" s="233"/>
      <c r="D126" s="233"/>
      <c r="E126" s="49"/>
      <c r="F126" s="43">
        <v>0</v>
      </c>
    </row>
    <row r="127" spans="1:8" ht="12" customHeight="1">
      <c r="A127" s="1"/>
      <c r="B127" s="241"/>
      <c r="C127" s="241"/>
      <c r="D127" s="2"/>
      <c r="E127" s="55"/>
      <c r="F127" s="94"/>
    </row>
    <row r="128" spans="1:8" ht="12" customHeight="1">
      <c r="A128" s="104" t="s">
        <v>108</v>
      </c>
      <c r="B128" s="242" t="s">
        <v>57</v>
      </c>
      <c r="C128" s="243"/>
      <c r="D128" s="243"/>
      <c r="E128" s="105"/>
      <c r="F128" s="106">
        <f>SUM(D131,D135)</f>
        <v>110000</v>
      </c>
    </row>
    <row r="129" spans="1:6" ht="12" customHeight="1">
      <c r="A129" s="23" t="s">
        <v>32</v>
      </c>
      <c r="B129" s="239" t="s">
        <v>109</v>
      </c>
      <c r="C129" s="239"/>
      <c r="D129" s="239"/>
      <c r="E129" s="82"/>
      <c r="F129" s="83"/>
    </row>
    <row r="130" spans="1:6" ht="12" customHeight="1">
      <c r="A130" s="26"/>
      <c r="B130" s="35" t="s">
        <v>110</v>
      </c>
      <c r="C130" s="99" t="s">
        <v>111</v>
      </c>
      <c r="D130" s="74">
        <v>80000</v>
      </c>
      <c r="E130" s="200" t="s">
        <v>88</v>
      </c>
      <c r="F130" s="205">
        <f>SUM(D130)</f>
        <v>80000</v>
      </c>
    </row>
    <row r="131" spans="1:6" ht="12" customHeight="1">
      <c r="A131" s="26"/>
      <c r="B131" s="76"/>
      <c r="C131" s="77" t="s">
        <v>37</v>
      </c>
      <c r="D131" s="78">
        <f>SUM(D130)</f>
        <v>80000</v>
      </c>
      <c r="E131" s="189"/>
      <c r="F131" s="207"/>
    </row>
    <row r="132" spans="1:6" ht="12" customHeight="1">
      <c r="A132" s="26"/>
      <c r="B132" s="107"/>
      <c r="C132" s="108"/>
      <c r="D132" s="109"/>
      <c r="E132" s="202"/>
      <c r="F132" s="215"/>
    </row>
    <row r="133" spans="1:6" ht="12" customHeight="1">
      <c r="A133" s="23" t="s">
        <v>38</v>
      </c>
      <c r="B133" s="239" t="s">
        <v>112</v>
      </c>
      <c r="C133" s="239"/>
      <c r="D133" s="239"/>
      <c r="E133" s="190"/>
      <c r="F133" s="214"/>
    </row>
    <row r="134" spans="1:6" ht="12" customHeight="1">
      <c r="A134" s="26"/>
      <c r="B134" s="76" t="s">
        <v>110</v>
      </c>
      <c r="C134" s="97" t="s">
        <v>111</v>
      </c>
      <c r="D134" s="95">
        <v>30000</v>
      </c>
      <c r="E134" s="203" t="s">
        <v>88</v>
      </c>
      <c r="F134" s="211">
        <v>30000</v>
      </c>
    </row>
    <row r="135" spans="1:6" ht="12" customHeight="1">
      <c r="A135" s="26"/>
      <c r="B135" s="76"/>
      <c r="C135" s="77" t="s">
        <v>37</v>
      </c>
      <c r="D135" s="78">
        <f>SUM(D134:D134)</f>
        <v>30000</v>
      </c>
      <c r="E135" s="79"/>
      <c r="F135" s="207"/>
    </row>
    <row r="136" spans="1:6" ht="12" customHeight="1">
      <c r="A136" s="26"/>
      <c r="B136" s="30"/>
      <c r="C136" s="40"/>
      <c r="D136" s="41"/>
      <c r="E136" s="42"/>
      <c r="F136" s="43"/>
    </row>
    <row r="137" spans="1:6" ht="17.25" customHeight="1">
      <c r="A137" s="110" t="s">
        <v>113</v>
      </c>
      <c r="B137" s="238" t="s">
        <v>114</v>
      </c>
      <c r="C137" s="238"/>
      <c r="D137" s="238"/>
      <c r="E137" s="238"/>
      <c r="F137" s="111"/>
    </row>
    <row r="138" spans="1:6" ht="12" customHeight="1">
      <c r="A138" s="112"/>
      <c r="B138" s="113"/>
      <c r="C138" s="113"/>
      <c r="D138" s="114"/>
      <c r="E138" s="115" t="s">
        <v>24</v>
      </c>
      <c r="F138" s="116">
        <f>SUM(F140,F142,F144,F146,F148,F150,F156,F158,F160,F162)</f>
        <v>20000</v>
      </c>
    </row>
    <row r="139" spans="1:6" ht="12" customHeight="1">
      <c r="A139" s="1"/>
      <c r="B139" s="55"/>
      <c r="C139" s="117" t="s">
        <v>27</v>
      </c>
      <c r="D139" s="117" t="s">
        <v>115</v>
      </c>
      <c r="E139" s="53" t="s">
        <v>29</v>
      </c>
      <c r="F139" s="118"/>
    </row>
    <row r="140" spans="1:6" ht="12" customHeight="1">
      <c r="A140" s="42" t="s">
        <v>116</v>
      </c>
      <c r="B140" s="233" t="s">
        <v>117</v>
      </c>
      <c r="C140" s="233"/>
      <c r="D140" s="233"/>
      <c r="E140" s="26"/>
      <c r="F140" s="119">
        <v>0</v>
      </c>
    </row>
    <row r="141" spans="1:6" ht="16.5" customHeight="1">
      <c r="A141" s="26"/>
      <c r="B141" s="26"/>
      <c r="C141" s="26"/>
      <c r="D141" s="52"/>
      <c r="E141" s="26"/>
      <c r="F141" s="120"/>
    </row>
    <row r="142" spans="1:6" ht="12" customHeight="1">
      <c r="A142" s="42" t="s">
        <v>118</v>
      </c>
      <c r="B142" s="233" t="s">
        <v>41</v>
      </c>
      <c r="C142" s="233"/>
      <c r="D142" s="233"/>
      <c r="E142" s="26"/>
      <c r="F142" s="119">
        <v>0</v>
      </c>
    </row>
    <row r="143" spans="1:6" ht="12" customHeight="1">
      <c r="A143" s="26"/>
      <c r="B143" s="121"/>
      <c r="C143" s="121"/>
      <c r="D143" s="48"/>
      <c r="E143" s="26"/>
      <c r="F143" s="120"/>
    </row>
    <row r="144" spans="1:6" ht="12" customHeight="1">
      <c r="A144" s="42" t="s">
        <v>119</v>
      </c>
      <c r="B144" s="42" t="s">
        <v>43</v>
      </c>
      <c r="C144" s="26"/>
      <c r="D144" s="52"/>
      <c r="E144" s="26"/>
      <c r="F144" s="119">
        <v>0</v>
      </c>
    </row>
    <row r="145" spans="1:6" ht="12" customHeight="1">
      <c r="A145" s="26"/>
      <c r="B145" s="26"/>
      <c r="C145" s="26"/>
      <c r="D145" s="52"/>
      <c r="E145" s="26"/>
      <c r="F145" s="120"/>
    </row>
    <row r="146" spans="1:6" ht="12" customHeight="1">
      <c r="A146" s="42" t="s">
        <v>120</v>
      </c>
      <c r="B146" s="42" t="s">
        <v>45</v>
      </c>
      <c r="C146" s="26"/>
      <c r="D146" s="52"/>
      <c r="E146" s="26"/>
      <c r="F146" s="119">
        <v>0</v>
      </c>
    </row>
    <row r="147" spans="1:6">
      <c r="A147" s="26"/>
      <c r="B147" s="26"/>
      <c r="C147" s="26"/>
      <c r="D147" s="52"/>
      <c r="E147" s="26"/>
      <c r="F147" s="120"/>
    </row>
    <row r="148" spans="1:6" ht="12.75" customHeight="1">
      <c r="A148" s="42" t="s">
        <v>121</v>
      </c>
      <c r="B148" s="42" t="s">
        <v>47</v>
      </c>
      <c r="C148" s="26"/>
      <c r="D148" s="52"/>
      <c r="E148" s="26"/>
      <c r="F148" s="119">
        <v>0</v>
      </c>
    </row>
    <row r="149" spans="1:6" ht="12.75" customHeight="1">
      <c r="A149" s="26"/>
      <c r="B149" s="26"/>
      <c r="C149" s="26"/>
      <c r="D149" s="52"/>
      <c r="E149" s="26"/>
      <c r="F149" s="120"/>
    </row>
    <row r="150" spans="1:6" ht="12" customHeight="1">
      <c r="A150" s="122" t="s">
        <v>122</v>
      </c>
      <c r="B150" s="123" t="s">
        <v>123</v>
      </c>
      <c r="C150" s="124"/>
      <c r="D150" s="125"/>
      <c r="E150" s="124"/>
      <c r="F150" s="126">
        <f>SUM(D154)</f>
        <v>20000</v>
      </c>
    </row>
    <row r="151" spans="1:6" ht="12" customHeight="1">
      <c r="A151" s="23" t="s">
        <v>32</v>
      </c>
      <c r="B151" s="239" t="s">
        <v>124</v>
      </c>
      <c r="C151" s="239"/>
      <c r="D151" s="239"/>
      <c r="E151" s="82"/>
      <c r="F151" s="83"/>
    </row>
    <row r="152" spans="1:6" ht="12" customHeight="1">
      <c r="A152" s="70"/>
      <c r="B152" s="35" t="s">
        <v>125</v>
      </c>
      <c r="C152" s="99" t="s">
        <v>126</v>
      </c>
      <c r="D152" s="74">
        <v>10000</v>
      </c>
      <c r="E152" s="200" t="s">
        <v>39</v>
      </c>
      <c r="F152" s="205">
        <f>SUM(D152)</f>
        <v>10000</v>
      </c>
    </row>
    <row r="153" spans="1:6" ht="12" customHeight="1">
      <c r="A153" s="26"/>
      <c r="B153" s="35" t="s">
        <v>34</v>
      </c>
      <c r="C153" s="99" t="s">
        <v>127</v>
      </c>
      <c r="D153" s="74">
        <v>10000</v>
      </c>
      <c r="E153" s="200" t="s">
        <v>39</v>
      </c>
      <c r="F153" s="205">
        <f>SUM(D153)</f>
        <v>10000</v>
      </c>
    </row>
    <row r="154" spans="1:6" ht="12" customHeight="1">
      <c r="A154" s="26"/>
      <c r="B154" s="76"/>
      <c r="C154" s="77" t="s">
        <v>37</v>
      </c>
      <c r="D154" s="78">
        <f>SUM(D152:D153)</f>
        <v>20000</v>
      </c>
      <c r="E154" s="79"/>
      <c r="F154" s="80"/>
    </row>
    <row r="155" spans="1:6" ht="12" customHeight="1">
      <c r="A155" s="26"/>
      <c r="B155" s="26"/>
      <c r="C155" s="26"/>
      <c r="D155" s="52"/>
      <c r="E155" s="26"/>
      <c r="F155" s="120"/>
    </row>
    <row r="156" spans="1:6" ht="12" customHeight="1">
      <c r="A156" s="42" t="s">
        <v>128</v>
      </c>
      <c r="B156" s="42" t="s">
        <v>51</v>
      </c>
      <c r="C156" s="26"/>
      <c r="D156" s="52"/>
      <c r="E156" s="26"/>
      <c r="F156" s="127">
        <v>0</v>
      </c>
    </row>
    <row r="157" spans="1:6" ht="12" customHeight="1">
      <c r="A157" s="1"/>
      <c r="B157" s="30"/>
      <c r="C157" s="1"/>
      <c r="D157" s="54"/>
      <c r="E157" s="1"/>
      <c r="F157" s="128"/>
    </row>
    <row r="158" spans="1:6" ht="12" customHeight="1">
      <c r="A158" s="42" t="s">
        <v>129</v>
      </c>
      <c r="B158" s="42" t="s">
        <v>53</v>
      </c>
      <c r="C158" s="26"/>
      <c r="D158" s="52"/>
      <c r="E158" s="26"/>
      <c r="F158" s="119">
        <v>0</v>
      </c>
    </row>
    <row r="159" spans="1:6" ht="12" customHeight="1">
      <c r="A159" s="26"/>
      <c r="B159" s="26"/>
      <c r="C159" s="26"/>
      <c r="D159" s="52"/>
      <c r="E159" s="26"/>
      <c r="F159" s="120"/>
    </row>
    <row r="160" spans="1:6" ht="12" customHeight="1">
      <c r="A160" s="42" t="s">
        <v>130</v>
      </c>
      <c r="B160" s="233" t="s">
        <v>107</v>
      </c>
      <c r="C160" s="233"/>
      <c r="D160" s="233"/>
      <c r="E160" s="26"/>
      <c r="F160" s="119">
        <v>0</v>
      </c>
    </row>
    <row r="161" spans="1:6" ht="12" customHeight="1">
      <c r="A161" s="1"/>
      <c r="B161" s="231"/>
      <c r="C161" s="231"/>
      <c r="D161" s="2"/>
      <c r="E161" s="1"/>
      <c r="F161" s="129"/>
    </row>
    <row r="162" spans="1:6" ht="12" customHeight="1">
      <c r="A162" s="58" t="s">
        <v>131</v>
      </c>
      <c r="B162" s="226" t="s">
        <v>57</v>
      </c>
      <c r="C162" s="226"/>
      <c r="D162" s="226"/>
      <c r="E162" s="26"/>
      <c r="F162" s="127">
        <v>0</v>
      </c>
    </row>
    <row r="163" spans="1:6" ht="24" customHeight="1">
      <c r="A163" s="58"/>
      <c r="B163" s="58"/>
      <c r="C163" s="130"/>
      <c r="D163" s="60"/>
      <c r="E163" s="26"/>
      <c r="F163" s="127"/>
    </row>
    <row r="164" spans="1:6" ht="15" customHeight="1">
      <c r="A164" s="110" t="s">
        <v>132</v>
      </c>
      <c r="B164" s="236" t="s">
        <v>133</v>
      </c>
      <c r="C164" s="236"/>
      <c r="D164" s="236"/>
      <c r="E164" s="131"/>
      <c r="F164" s="132"/>
    </row>
    <row r="165" spans="1:6" ht="14.25" customHeight="1">
      <c r="A165" s="112"/>
      <c r="B165" s="112"/>
      <c r="C165" s="112"/>
      <c r="D165" s="114"/>
      <c r="E165" s="115" t="s">
        <v>24</v>
      </c>
      <c r="F165" s="133">
        <f>SUM(F167,F169,F171,F173,F175,F177,F179,F181,F187,F189)</f>
        <v>110000</v>
      </c>
    </row>
    <row r="166" spans="1:6" ht="15" customHeight="1">
      <c r="A166" s="134" t="s">
        <v>25</v>
      </c>
      <c r="B166" s="134" t="s">
        <v>26</v>
      </c>
      <c r="C166" s="117" t="s">
        <v>27</v>
      </c>
      <c r="D166" s="135" t="s">
        <v>115</v>
      </c>
      <c r="E166" s="53" t="s">
        <v>29</v>
      </c>
      <c r="F166" s="118"/>
    </row>
    <row r="167" spans="1:6" ht="15" customHeight="1">
      <c r="A167" s="42" t="s">
        <v>134</v>
      </c>
      <c r="B167" s="42" t="s">
        <v>135</v>
      </c>
      <c r="C167" s="26"/>
      <c r="D167" s="52"/>
      <c r="E167" s="26"/>
      <c r="F167" s="127">
        <v>0</v>
      </c>
    </row>
    <row r="168" spans="1:6" ht="11.25" customHeight="1">
      <c r="A168" s="26"/>
      <c r="B168" s="136"/>
      <c r="C168" s="137"/>
      <c r="D168" s="54"/>
      <c r="E168" s="53"/>
      <c r="F168" s="119"/>
    </row>
    <row r="169" spans="1:6" ht="11.25" customHeight="1">
      <c r="A169" s="42" t="s">
        <v>136</v>
      </c>
      <c r="B169" s="233" t="s">
        <v>41</v>
      </c>
      <c r="C169" s="233"/>
      <c r="D169" s="233"/>
      <c r="E169" s="26"/>
      <c r="F169" s="127">
        <v>0</v>
      </c>
    </row>
    <row r="170" spans="1:6" ht="18" customHeight="1">
      <c r="A170" s="138"/>
      <c r="B170" s="138"/>
      <c r="C170" s="138"/>
      <c r="D170" s="52"/>
      <c r="E170" s="26"/>
      <c r="F170" s="128"/>
    </row>
    <row r="171" spans="1:6">
      <c r="A171" s="58" t="s">
        <v>137</v>
      </c>
      <c r="B171" s="42" t="s">
        <v>43</v>
      </c>
      <c r="C171" s="26"/>
      <c r="D171" s="52"/>
      <c r="E171" s="26"/>
      <c r="F171" s="119">
        <v>0</v>
      </c>
    </row>
    <row r="172" spans="1:6" ht="15" customHeight="1">
      <c r="A172" s="42"/>
      <c r="B172" s="42"/>
      <c r="C172" s="26"/>
      <c r="D172" s="52"/>
      <c r="E172" s="26"/>
      <c r="F172" s="119"/>
    </row>
    <row r="173" spans="1:6" ht="12" customHeight="1">
      <c r="A173" s="42" t="s">
        <v>138</v>
      </c>
      <c r="B173" s="42" t="s">
        <v>45</v>
      </c>
      <c r="C173" s="26"/>
      <c r="D173" s="52"/>
      <c r="E173" s="26"/>
      <c r="F173" s="119">
        <v>0</v>
      </c>
    </row>
    <row r="174" spans="1:6" ht="12" customHeight="1">
      <c r="A174" s="26"/>
      <c r="B174" s="26"/>
      <c r="C174" s="26"/>
      <c r="D174" s="52"/>
      <c r="E174" s="26"/>
      <c r="F174" s="120"/>
    </row>
    <row r="175" spans="1:6" ht="12" customHeight="1">
      <c r="A175" s="42" t="s">
        <v>139</v>
      </c>
      <c r="B175" s="42" t="s">
        <v>47</v>
      </c>
      <c r="C175" s="26"/>
      <c r="D175" s="52"/>
      <c r="E175" s="26"/>
      <c r="F175" s="127">
        <v>0</v>
      </c>
    </row>
    <row r="176" spans="1:6" ht="12" customHeight="1">
      <c r="A176" s="26"/>
      <c r="B176" s="49"/>
      <c r="C176" s="49"/>
      <c r="D176" s="52"/>
      <c r="E176" s="26"/>
      <c r="F176" s="120"/>
    </row>
    <row r="177" spans="1:13" ht="12" customHeight="1">
      <c r="A177" s="42" t="s">
        <v>140</v>
      </c>
      <c r="B177" s="233" t="s">
        <v>49</v>
      </c>
      <c r="C177" s="233"/>
      <c r="D177" s="52"/>
      <c r="E177" s="26"/>
      <c r="F177" s="127">
        <v>0</v>
      </c>
    </row>
    <row r="178" spans="1:13" ht="12" customHeight="1">
      <c r="A178" s="139"/>
      <c r="B178" s="140"/>
      <c r="C178" s="140"/>
      <c r="D178" s="141"/>
      <c r="E178" s="139"/>
      <c r="F178" s="142"/>
    </row>
    <row r="179" spans="1:13" ht="12" customHeight="1">
      <c r="A179" s="42" t="s">
        <v>141</v>
      </c>
      <c r="B179" s="233" t="s">
        <v>142</v>
      </c>
      <c r="C179" s="233"/>
      <c r="D179" s="141"/>
      <c r="E179" s="139"/>
      <c r="F179" s="127">
        <v>0</v>
      </c>
    </row>
    <row r="180" spans="1:13" ht="12" customHeight="1">
      <c r="A180" s="26"/>
      <c r="B180" s="49"/>
      <c r="C180" s="49"/>
      <c r="D180" s="52"/>
      <c r="E180" s="26"/>
      <c r="F180" s="120"/>
    </row>
    <row r="181" spans="1:13" ht="14.25" customHeight="1">
      <c r="A181" s="122" t="s">
        <v>143</v>
      </c>
      <c r="B181" s="122" t="s">
        <v>53</v>
      </c>
      <c r="C181" s="143"/>
      <c r="D181" s="125"/>
      <c r="E181" s="124"/>
      <c r="F181" s="126">
        <f>SUM(D185)</f>
        <v>110000</v>
      </c>
    </row>
    <row r="182" spans="1:13" ht="12" customHeight="1">
      <c r="A182" s="70" t="s">
        <v>32</v>
      </c>
      <c r="B182" s="237" t="s">
        <v>144</v>
      </c>
      <c r="C182" s="237"/>
      <c r="D182" s="237"/>
      <c r="E182" s="71"/>
      <c r="F182" s="72"/>
    </row>
    <row r="183" spans="1:13" ht="21.75" customHeight="1">
      <c r="A183" s="70"/>
      <c r="B183" s="75" t="s">
        <v>86</v>
      </c>
      <c r="C183" s="73" t="s">
        <v>145</v>
      </c>
      <c r="D183" s="74">
        <v>10000</v>
      </c>
      <c r="E183" s="196" t="s">
        <v>185</v>
      </c>
      <c r="F183" s="211">
        <v>10000</v>
      </c>
      <c r="I183" s="136"/>
      <c r="J183" s="53"/>
      <c r="K183" s="43"/>
      <c r="L183" s="103"/>
      <c r="M183" s="43"/>
    </row>
    <row r="184" spans="1:13" ht="21.75" customHeight="1">
      <c r="A184" s="70"/>
      <c r="B184" s="75" t="s">
        <v>110</v>
      </c>
      <c r="C184" s="73" t="s">
        <v>146</v>
      </c>
      <c r="D184" s="74">
        <v>100000</v>
      </c>
      <c r="E184" s="196" t="s">
        <v>36</v>
      </c>
      <c r="F184" s="211">
        <v>100000</v>
      </c>
      <c r="I184" s="136"/>
      <c r="J184" s="53"/>
      <c r="K184" s="43"/>
      <c r="L184" s="103"/>
      <c r="M184" s="43"/>
    </row>
    <row r="185" spans="1:13" ht="12" customHeight="1">
      <c r="A185" s="26"/>
      <c r="B185" s="39"/>
      <c r="C185" s="31" t="s">
        <v>37</v>
      </c>
      <c r="D185" s="32">
        <f>SUM(D183:D184)</f>
        <v>110000</v>
      </c>
      <c r="E185" s="85"/>
      <c r="F185" s="36"/>
    </row>
    <row r="186" spans="1:13" ht="12" customHeight="1">
      <c r="A186" s="26"/>
      <c r="B186" s="30"/>
      <c r="C186" s="40"/>
      <c r="D186" s="41"/>
      <c r="E186" s="42"/>
      <c r="F186" s="43"/>
    </row>
    <row r="187" spans="1:13" ht="12" customHeight="1">
      <c r="A187" s="58" t="s">
        <v>147</v>
      </c>
      <c r="B187" s="58" t="s">
        <v>55</v>
      </c>
      <c r="C187" s="58"/>
      <c r="D187" s="144"/>
      <c r="E187" s="26"/>
      <c r="F187" s="127">
        <v>0</v>
      </c>
    </row>
    <row r="188" spans="1:13" ht="21" customHeight="1">
      <c r="A188" s="1"/>
      <c r="B188" s="231"/>
      <c r="C188" s="231"/>
      <c r="D188" s="2"/>
      <c r="E188" s="1"/>
      <c r="F188" s="129"/>
    </row>
    <row r="189" spans="1:13" ht="12" customHeight="1">
      <c r="A189" s="58" t="s">
        <v>148</v>
      </c>
      <c r="B189" s="226" t="s">
        <v>57</v>
      </c>
      <c r="C189" s="226"/>
      <c r="D189" s="226"/>
      <c r="E189" s="26"/>
      <c r="F189" s="127">
        <v>0</v>
      </c>
    </row>
    <row r="190" spans="1:13" ht="12" customHeight="1">
      <c r="A190" s="58"/>
      <c r="B190" s="58"/>
      <c r="C190" s="130"/>
      <c r="D190" s="60"/>
      <c r="E190" s="26"/>
      <c r="F190" s="127"/>
    </row>
    <row r="191" spans="1:13" ht="12" customHeight="1">
      <c r="A191" s="110" t="s">
        <v>149</v>
      </c>
      <c r="B191" s="232" t="s">
        <v>150</v>
      </c>
      <c r="C191" s="232"/>
      <c r="D191" s="232"/>
      <c r="E191" s="145"/>
      <c r="F191" s="145"/>
    </row>
    <row r="192" spans="1:13" ht="12" customHeight="1">
      <c r="A192" s="112"/>
      <c r="B192" s="112"/>
      <c r="C192" s="112"/>
      <c r="D192" s="114"/>
      <c r="E192" s="115" t="s">
        <v>24</v>
      </c>
      <c r="F192" s="133">
        <f>SUM(F194,F196,F198,F202,F200,F204,F206,F208,F210,F212)</f>
        <v>0</v>
      </c>
    </row>
    <row r="193" spans="1:6" ht="12" customHeight="1">
      <c r="A193" s="16" t="s">
        <v>25</v>
      </c>
      <c r="B193" s="16" t="s">
        <v>26</v>
      </c>
      <c r="C193" s="17" t="s">
        <v>27</v>
      </c>
      <c r="D193" s="146" t="s">
        <v>115</v>
      </c>
      <c r="E193" s="147" t="s">
        <v>151</v>
      </c>
      <c r="F193" s="148"/>
    </row>
    <row r="194" spans="1:6" ht="14.25" customHeight="1">
      <c r="A194" s="58" t="s">
        <v>152</v>
      </c>
      <c r="B194" s="42" t="s">
        <v>135</v>
      </c>
      <c r="C194" s="26"/>
      <c r="D194" s="52"/>
      <c r="E194" s="26"/>
      <c r="F194" s="127">
        <v>0</v>
      </c>
    </row>
    <row r="195" spans="1:6" ht="19.5" customHeight="1">
      <c r="A195" s="1"/>
      <c r="B195" s="30"/>
      <c r="C195" s="1"/>
      <c r="D195" s="54"/>
      <c r="E195" s="1"/>
      <c r="F195" s="128"/>
    </row>
    <row r="196" spans="1:6" ht="15" customHeight="1">
      <c r="A196" s="58" t="s">
        <v>153</v>
      </c>
      <c r="B196" s="233" t="s">
        <v>41</v>
      </c>
      <c r="C196" s="233"/>
      <c r="D196" s="233"/>
      <c r="E196" s="26"/>
      <c r="F196" s="119">
        <v>0</v>
      </c>
    </row>
    <row r="197" spans="1:6" ht="12" customHeight="1">
      <c r="A197" s="26"/>
      <c r="B197" s="234"/>
      <c r="C197" s="234"/>
      <c r="D197" s="234"/>
      <c r="E197" s="26"/>
      <c r="F197" s="120"/>
    </row>
    <row r="198" spans="1:6" ht="12" customHeight="1">
      <c r="A198" s="58" t="s">
        <v>154</v>
      </c>
      <c r="B198" s="42" t="s">
        <v>43</v>
      </c>
      <c r="C198" s="26"/>
      <c r="D198" s="52"/>
      <c r="E198" s="26"/>
      <c r="F198" s="119">
        <v>0</v>
      </c>
    </row>
    <row r="199" spans="1:6" ht="12" customHeight="1">
      <c r="A199" s="26"/>
      <c r="B199" s="26"/>
      <c r="C199" s="26"/>
      <c r="D199" s="52"/>
      <c r="E199" s="26"/>
      <c r="F199" s="120"/>
    </row>
    <row r="200" spans="1:6" ht="12.75" customHeight="1">
      <c r="A200" s="58" t="s">
        <v>155</v>
      </c>
      <c r="B200" s="42" t="s">
        <v>45</v>
      </c>
      <c r="C200" s="26"/>
      <c r="D200" s="52"/>
      <c r="E200" s="26"/>
      <c r="F200" s="119">
        <v>0</v>
      </c>
    </row>
    <row r="201" spans="1:6" ht="12" customHeight="1">
      <c r="A201" s="26"/>
      <c r="B201" s="26"/>
      <c r="C201" s="26"/>
      <c r="D201" s="52"/>
      <c r="E201" s="26"/>
      <c r="F201" s="120"/>
    </row>
    <row r="202" spans="1:6" ht="12" customHeight="1">
      <c r="A202" s="58" t="s">
        <v>156</v>
      </c>
      <c r="B202" s="42" t="s">
        <v>47</v>
      </c>
      <c r="C202" s="26"/>
      <c r="D202" s="52"/>
      <c r="E202" s="26"/>
      <c r="F202" s="119">
        <v>0</v>
      </c>
    </row>
    <row r="203" spans="1:6" ht="12.75" customHeight="1">
      <c r="A203" s="26"/>
      <c r="B203" s="26"/>
      <c r="C203" s="26"/>
      <c r="D203" s="52"/>
      <c r="E203" s="26"/>
      <c r="F203" s="120"/>
    </row>
    <row r="204" spans="1:6" ht="12" customHeight="1">
      <c r="A204" s="58" t="s">
        <v>157</v>
      </c>
      <c r="B204" s="42" t="s">
        <v>49</v>
      </c>
      <c r="C204" s="26"/>
      <c r="D204" s="52"/>
      <c r="E204" s="26"/>
      <c r="F204" s="119">
        <v>0</v>
      </c>
    </row>
    <row r="205" spans="1:6" ht="12.75" customHeight="1">
      <c r="A205" s="26"/>
      <c r="B205" s="26"/>
      <c r="C205" s="26"/>
      <c r="D205" s="52"/>
      <c r="E205" s="26"/>
      <c r="F205" s="120"/>
    </row>
    <row r="206" spans="1:6">
      <c r="A206" s="58" t="s">
        <v>158</v>
      </c>
      <c r="B206" s="42" t="s">
        <v>51</v>
      </c>
      <c r="C206" s="26"/>
      <c r="D206" s="52"/>
      <c r="E206" s="26"/>
      <c r="F206" s="127">
        <v>0</v>
      </c>
    </row>
    <row r="207" spans="1:6" ht="12" customHeight="1">
      <c r="A207" s="1"/>
      <c r="B207" s="30"/>
      <c r="C207" s="1"/>
      <c r="D207" s="54"/>
      <c r="E207" s="1"/>
      <c r="F207" s="128"/>
    </row>
    <row r="208" spans="1:6" ht="18" customHeight="1">
      <c r="A208" s="58" t="s">
        <v>159</v>
      </c>
      <c r="B208" s="42" t="s">
        <v>53</v>
      </c>
      <c r="C208" s="26"/>
      <c r="D208" s="52"/>
      <c r="E208" s="26"/>
      <c r="F208" s="127">
        <v>0</v>
      </c>
    </row>
    <row r="209" spans="1:6" ht="21" customHeight="1">
      <c r="A209" s="1"/>
      <c r="B209" s="1"/>
      <c r="C209" s="1"/>
      <c r="D209" s="54"/>
      <c r="E209" s="1"/>
      <c r="F209" s="128"/>
    </row>
    <row r="210" spans="1:6" ht="15" customHeight="1">
      <c r="A210" s="58" t="s">
        <v>160</v>
      </c>
      <c r="B210" s="235" t="s">
        <v>55</v>
      </c>
      <c r="C210" s="235"/>
      <c r="D210" s="235"/>
      <c r="E210" s="26"/>
      <c r="F210" s="127">
        <v>0</v>
      </c>
    </row>
    <row r="211" spans="1:6" ht="15" customHeight="1">
      <c r="A211" s="58"/>
      <c r="B211" s="42"/>
      <c r="C211" s="26"/>
      <c r="D211" s="52"/>
      <c r="E211" s="26"/>
      <c r="F211" s="127"/>
    </row>
    <row r="212" spans="1:6" ht="18" customHeight="1">
      <c r="A212" s="58" t="s">
        <v>161</v>
      </c>
      <c r="B212" s="226" t="s">
        <v>57</v>
      </c>
      <c r="C212" s="226"/>
      <c r="D212" s="226"/>
      <c r="E212" s="26"/>
      <c r="F212" s="127">
        <v>0</v>
      </c>
    </row>
    <row r="213" spans="1:6" ht="23.25" customHeight="1">
      <c r="A213" s="58"/>
      <c r="B213" s="58"/>
      <c r="C213" s="130"/>
      <c r="D213" s="60"/>
      <c r="E213" s="26"/>
      <c r="F213" s="127"/>
    </row>
    <row r="214" spans="1:6" ht="12.75" customHeight="1">
      <c r="A214" s="227" t="s">
        <v>162</v>
      </c>
      <c r="B214" s="227"/>
      <c r="C214" s="227"/>
      <c r="D214" s="227"/>
      <c r="E214" s="227"/>
      <c r="F214" s="128">
        <f>SUM(F192,F165,F138,F55,F28)</f>
        <v>1025000</v>
      </c>
    </row>
    <row r="215" spans="1:6" ht="12.75" customHeight="1">
      <c r="A215" s="40"/>
      <c r="B215" s="40"/>
      <c r="C215" s="40"/>
      <c r="D215" s="150"/>
      <c r="E215" s="40"/>
      <c r="F215" s="128"/>
    </row>
    <row r="216" spans="1:6" ht="12.75" customHeight="1">
      <c r="A216" s="138"/>
      <c r="B216" s="138"/>
      <c r="C216" s="138"/>
      <c r="D216" s="2"/>
      <c r="E216" s="1"/>
      <c r="F216" s="128"/>
    </row>
    <row r="217" spans="1:6" ht="12.75" customHeight="1">
      <c r="A217" s="228" t="s">
        <v>163</v>
      </c>
      <c r="B217" s="229"/>
      <c r="C217" s="229"/>
      <c r="D217" s="229"/>
      <c r="E217" s="230"/>
      <c r="F217" s="151"/>
    </row>
    <row r="218" spans="1:6" ht="12.75" customHeight="1">
      <c r="A218" s="224" t="s">
        <v>10</v>
      </c>
      <c r="B218" s="225"/>
      <c r="C218" s="225"/>
      <c r="D218" s="225"/>
      <c r="E218" s="152">
        <f>SUM(F194,F167,F140,F57,F30)</f>
        <v>507000</v>
      </c>
      <c r="F218" s="5"/>
    </row>
    <row r="219" spans="1:6" ht="12.75" customHeight="1">
      <c r="A219" s="224" t="s">
        <v>11</v>
      </c>
      <c r="B219" s="225"/>
      <c r="C219" s="225"/>
      <c r="D219" s="225"/>
      <c r="E219" s="152">
        <f>SUM(F196,F169,F142,F82,F36)</f>
        <v>30000</v>
      </c>
      <c r="F219" s="5"/>
    </row>
    <row r="220" spans="1:6" s="153" customFormat="1" ht="12.75" customHeight="1">
      <c r="A220" s="224" t="s">
        <v>12</v>
      </c>
      <c r="B220" s="225"/>
      <c r="C220" s="225"/>
      <c r="D220" s="225"/>
      <c r="E220" s="152">
        <f>SUM(F198,F171,F144,F88,F38)</f>
        <v>0</v>
      </c>
      <c r="F220" s="5"/>
    </row>
    <row r="221" spans="1:6" ht="12.75" customHeight="1">
      <c r="A221" s="224" t="s">
        <v>13</v>
      </c>
      <c r="B221" s="225"/>
      <c r="C221" s="225"/>
      <c r="D221" s="225"/>
      <c r="E221" s="152">
        <f>SUM(F200,F173,F146,F40,F90)</f>
        <v>0</v>
      </c>
      <c r="F221" s="5"/>
    </row>
    <row r="222" spans="1:6" ht="12.75" customHeight="1">
      <c r="A222" s="224" t="s">
        <v>14</v>
      </c>
      <c r="B222" s="225"/>
      <c r="C222" s="225"/>
      <c r="D222" s="225"/>
      <c r="E222" s="152">
        <f>SUM(F202,F175,F148,F92,F42)</f>
        <v>8000</v>
      </c>
      <c r="F222" s="5"/>
    </row>
    <row r="223" spans="1:6" ht="14.25" customHeight="1">
      <c r="A223" s="224" t="s">
        <v>15</v>
      </c>
      <c r="B223" s="225"/>
      <c r="C223" s="225"/>
      <c r="D223" s="225"/>
      <c r="E223" s="152">
        <f>SUM(F204,F177,F150,F98,F44)</f>
        <v>175000</v>
      </c>
      <c r="F223" s="5"/>
    </row>
    <row r="224" spans="1:6" ht="12" customHeight="1">
      <c r="A224" s="224" t="s">
        <v>16</v>
      </c>
      <c r="B224" s="225"/>
      <c r="C224" s="225"/>
      <c r="D224" s="225"/>
      <c r="E224" s="152">
        <f>SUM(F206,F179,F156,F112,F46)</f>
        <v>85000</v>
      </c>
      <c r="F224" s="5"/>
    </row>
    <row r="225" spans="1:7" ht="15" customHeight="1">
      <c r="A225" s="224" t="s">
        <v>17</v>
      </c>
      <c r="B225" s="225"/>
      <c r="C225" s="225"/>
      <c r="D225" s="225"/>
      <c r="E225" s="152">
        <f>SUM(F208,F181,F158,F124,F48)</f>
        <v>110000</v>
      </c>
      <c r="F225" s="5"/>
    </row>
    <row r="226" spans="1:7" ht="12.75" customHeight="1">
      <c r="A226" s="224" t="s">
        <v>18</v>
      </c>
      <c r="B226" s="225"/>
      <c r="C226" s="225"/>
      <c r="D226" s="225"/>
      <c r="E226" s="152">
        <f>SUM(F210,F187,F160,F126,F50)</f>
        <v>0</v>
      </c>
      <c r="F226" s="5"/>
    </row>
    <row r="227" spans="1:7" ht="12.75" customHeight="1">
      <c r="A227" s="219" t="s">
        <v>19</v>
      </c>
      <c r="B227" s="220"/>
      <c r="C227" s="220"/>
      <c r="D227" s="220"/>
      <c r="E227" s="152">
        <f>SUM(F212,F189,F162,F128,F52)</f>
        <v>110000</v>
      </c>
      <c r="F227" s="5"/>
    </row>
    <row r="228" spans="1:7" ht="18" customHeight="1">
      <c r="A228" s="154" t="s">
        <v>37</v>
      </c>
      <c r="B228" s="155"/>
      <c r="C228" s="155"/>
      <c r="D228" s="156"/>
      <c r="E228" s="157">
        <f>SUM(E218:E227)</f>
        <v>1025000</v>
      </c>
      <c r="F228" s="128"/>
    </row>
    <row r="229" spans="1:7">
      <c r="A229" s="218"/>
      <c r="B229" s="218"/>
      <c r="C229" s="218"/>
      <c r="D229" s="218"/>
      <c r="E229" s="218"/>
      <c r="F229" s="218"/>
    </row>
    <row r="230" spans="1:7">
      <c r="A230" s="158"/>
      <c r="B230" s="158"/>
      <c r="C230" s="158"/>
      <c r="D230" s="159"/>
      <c r="E230" s="158"/>
      <c r="F230" s="158"/>
    </row>
    <row r="231" spans="1:7">
      <c r="A231" s="221" t="s">
        <v>164</v>
      </c>
      <c r="B231" s="221"/>
      <c r="C231" s="221"/>
      <c r="D231" s="221"/>
      <c r="E231" s="221"/>
      <c r="F231" s="221"/>
      <c r="G231" s="10"/>
    </row>
    <row r="232" spans="1:7">
      <c r="A232" s="222" t="s">
        <v>186</v>
      </c>
      <c r="B232" s="222"/>
      <c r="C232" s="222"/>
      <c r="D232" s="222"/>
      <c r="E232" s="222"/>
      <c r="F232" s="222"/>
    </row>
    <row r="233" spans="1:7" s="10" customFormat="1">
      <c r="A233" s="160"/>
      <c r="B233" s="161" t="s">
        <v>165</v>
      </c>
      <c r="C233" s="24"/>
      <c r="D233" s="162"/>
      <c r="E233" s="163">
        <f>+F184</f>
        <v>100000</v>
      </c>
      <c r="F233" s="164"/>
      <c r="G233" s="4"/>
    </row>
    <row r="234" spans="1:7" s="10" customFormat="1">
      <c r="A234" s="160"/>
      <c r="B234" s="165" t="s">
        <v>166</v>
      </c>
      <c r="C234" s="26"/>
      <c r="D234" s="52"/>
      <c r="E234" s="166">
        <f>+F32+F59+F60+F64+F68+F72+F76+F77+F84+F85+F100+F130+F134</f>
        <v>567000</v>
      </c>
      <c r="F234" s="164"/>
      <c r="G234" s="4"/>
    </row>
    <row r="235" spans="1:7">
      <c r="A235" s="160"/>
      <c r="B235" s="165" t="s">
        <v>167</v>
      </c>
      <c r="C235" s="26"/>
      <c r="D235" s="52"/>
      <c r="E235" s="166">
        <f t="shared" ref="E235" si="1">SUM(0)</f>
        <v>0</v>
      </c>
      <c r="F235" s="164"/>
    </row>
    <row r="236" spans="1:7">
      <c r="A236" s="160"/>
      <c r="B236" s="165" t="s">
        <v>168</v>
      </c>
      <c r="C236" s="26"/>
      <c r="D236" s="52"/>
      <c r="E236" s="166">
        <f>+F114+F117+F120</f>
        <v>85000</v>
      </c>
      <c r="F236" s="164"/>
    </row>
    <row r="237" spans="1:7" s="10" customFormat="1" ht="12.75" customHeight="1">
      <c r="A237" s="167"/>
      <c r="B237" s="168" t="s">
        <v>169</v>
      </c>
      <c r="C237" s="169"/>
      <c r="D237" s="170"/>
      <c r="E237" s="171"/>
      <c r="F237" s="172"/>
      <c r="G237" s="4"/>
    </row>
    <row r="238" spans="1:7" s="10" customFormat="1" ht="15.75" customHeight="1">
      <c r="A238" s="160"/>
      <c r="B238" s="165" t="s">
        <v>170</v>
      </c>
      <c r="C238" s="26"/>
      <c r="D238" s="52"/>
      <c r="E238" s="166">
        <f>+F183</f>
        <v>10000</v>
      </c>
      <c r="F238" s="164"/>
      <c r="G238" s="4"/>
    </row>
    <row r="239" spans="1:7" s="10" customFormat="1" ht="12.75" customHeight="1">
      <c r="A239" s="160"/>
      <c r="B239" s="165" t="s">
        <v>171</v>
      </c>
      <c r="C239" s="26"/>
      <c r="D239" s="52"/>
      <c r="E239" s="166">
        <f>SUM(0)</f>
        <v>0</v>
      </c>
      <c r="F239" s="164"/>
      <c r="G239" s="4"/>
    </row>
    <row r="240" spans="1:7">
      <c r="A240" s="26"/>
      <c r="B240" s="173" t="s">
        <v>190</v>
      </c>
      <c r="C240" s="174"/>
      <c r="D240" s="52"/>
      <c r="E240" s="166">
        <f>+F79</f>
        <v>14070.63</v>
      </c>
      <c r="F240" s="164"/>
    </row>
    <row r="241" spans="1:7" s="10" customFormat="1" ht="12.75" customHeight="1">
      <c r="A241" s="26"/>
      <c r="B241" s="173" t="s">
        <v>191</v>
      </c>
      <c r="C241" s="174"/>
      <c r="D241" s="52"/>
      <c r="E241" s="166">
        <f>+F78+F94+F103+F106+F109+F152+F153</f>
        <v>248929.37</v>
      </c>
      <c r="F241" s="164"/>
      <c r="G241" s="4"/>
    </row>
    <row r="242" spans="1:7" s="10" customFormat="1" ht="12.75" customHeight="1">
      <c r="A242" s="26"/>
      <c r="B242" s="173" t="s">
        <v>172</v>
      </c>
      <c r="C242" s="174"/>
      <c r="D242" s="52"/>
      <c r="E242" s="166">
        <f>SUM(0)</f>
        <v>0</v>
      </c>
      <c r="F242" s="164"/>
      <c r="G242" s="4"/>
    </row>
    <row r="243" spans="1:7">
      <c r="A243" s="160"/>
      <c r="B243" s="223" t="s">
        <v>173</v>
      </c>
      <c r="C243" s="222"/>
      <c r="D243" s="52"/>
      <c r="E243" s="166">
        <f t="shared" ref="E243:E246" si="2">SUM(0)</f>
        <v>0</v>
      </c>
      <c r="F243" s="164"/>
    </row>
    <row r="244" spans="1:7" s="10" customFormat="1" ht="12.75" customHeight="1">
      <c r="A244" s="160"/>
      <c r="B244" s="165" t="s">
        <v>174</v>
      </c>
      <c r="C244" s="130"/>
      <c r="D244" s="52"/>
      <c r="E244" s="166">
        <f t="shared" si="2"/>
        <v>0</v>
      </c>
      <c r="F244" s="164"/>
      <c r="G244" s="4"/>
    </row>
    <row r="245" spans="1:7" s="10" customFormat="1" ht="12.75" customHeight="1">
      <c r="A245" s="160"/>
      <c r="B245" s="165" t="s">
        <v>175</v>
      </c>
      <c r="C245" s="130"/>
      <c r="D245" s="52"/>
      <c r="E245" s="166">
        <f t="shared" si="2"/>
        <v>0</v>
      </c>
      <c r="F245" s="164"/>
      <c r="G245" s="4"/>
    </row>
    <row r="246" spans="1:7">
      <c r="A246" s="160"/>
      <c r="B246" s="165" t="s">
        <v>176</v>
      </c>
      <c r="C246" s="130"/>
      <c r="D246" s="52"/>
      <c r="E246" s="166">
        <f t="shared" si="2"/>
        <v>0</v>
      </c>
      <c r="F246" s="164"/>
    </row>
    <row r="247" spans="1:7">
      <c r="A247" s="160"/>
      <c r="B247" s="175" t="s">
        <v>177</v>
      </c>
      <c r="C247" s="176"/>
      <c r="D247" s="177"/>
      <c r="E247" s="178">
        <f>SUM(E233:E246)</f>
        <v>1025000</v>
      </c>
      <c r="F247" s="164"/>
    </row>
    <row r="248" spans="1:7">
      <c r="A248" s="26"/>
      <c r="B248" s="179"/>
      <c r="C248" s="24"/>
      <c r="D248" s="162"/>
      <c r="E248" s="180"/>
      <c r="F248" s="120"/>
    </row>
    <row r="249" spans="1:7">
      <c r="A249" s="174"/>
      <c r="B249" s="181"/>
      <c r="C249" s="181"/>
      <c r="D249" s="182"/>
      <c r="E249" s="181"/>
      <c r="F249" s="181"/>
    </row>
    <row r="250" spans="1:7">
      <c r="A250" s="221" t="s">
        <v>178</v>
      </c>
      <c r="B250" s="221"/>
      <c r="C250" s="221"/>
      <c r="D250" s="221"/>
      <c r="E250" s="221"/>
      <c r="F250" s="221"/>
    </row>
    <row r="251" spans="1:7">
      <c r="A251" s="218" t="s">
        <v>179</v>
      </c>
      <c r="B251" s="218"/>
      <c r="C251" s="218"/>
      <c r="D251" s="218"/>
      <c r="E251" s="218"/>
      <c r="F251" s="218"/>
    </row>
    <row r="252" spans="1:7">
      <c r="A252" s="158"/>
      <c r="B252" s="158"/>
      <c r="C252" s="158"/>
      <c r="D252" s="159"/>
      <c r="E252" s="158"/>
      <c r="F252" s="158"/>
    </row>
    <row r="253" spans="1:7">
      <c r="A253" s="158"/>
      <c r="B253" s="158"/>
      <c r="C253" s="158"/>
      <c r="D253" s="159"/>
      <c r="E253" s="158"/>
      <c r="F253" s="158"/>
    </row>
    <row r="254" spans="1:7">
      <c r="B254" s="183" t="s">
        <v>180</v>
      </c>
      <c r="C254" s="183"/>
      <c r="D254" s="184"/>
      <c r="E254" s="185" t="s">
        <v>181</v>
      </c>
    </row>
    <row r="255" spans="1:7">
      <c r="B255" s="183" t="s">
        <v>182</v>
      </c>
      <c r="C255" s="183"/>
      <c r="D255" s="184"/>
      <c r="E255" s="183"/>
    </row>
    <row r="256" spans="1:7">
      <c r="B256" s="183"/>
      <c r="C256" s="183"/>
      <c r="D256" s="184"/>
      <c r="E256" s="183"/>
    </row>
    <row r="257" spans="2:5">
      <c r="B257" s="183" t="s">
        <v>183</v>
      </c>
      <c r="C257" s="183"/>
      <c r="D257" s="184"/>
      <c r="E257" s="185" t="s">
        <v>184</v>
      </c>
    </row>
  </sheetData>
  <mergeCells count="90">
    <mergeCell ref="A15:F15"/>
    <mergeCell ref="A2:F2"/>
    <mergeCell ref="A4:F4"/>
    <mergeCell ref="A5:F5"/>
    <mergeCell ref="A6:F6"/>
    <mergeCell ref="A7:F7"/>
    <mergeCell ref="A8:F8"/>
    <mergeCell ref="A9:F9"/>
    <mergeCell ref="A10:F10"/>
    <mergeCell ref="A11:F11"/>
    <mergeCell ref="A13:F13"/>
    <mergeCell ref="A14:F14"/>
    <mergeCell ref="B27:F27"/>
    <mergeCell ref="A16:F16"/>
    <mergeCell ref="A17:F17"/>
    <mergeCell ref="A18:F18"/>
    <mergeCell ref="A19:F19"/>
    <mergeCell ref="A20:F20"/>
    <mergeCell ref="A21:F21"/>
    <mergeCell ref="A22:F22"/>
    <mergeCell ref="A23:F23"/>
    <mergeCell ref="A24:F24"/>
    <mergeCell ref="A25:F25"/>
    <mergeCell ref="A26:F26"/>
    <mergeCell ref="B82:D82"/>
    <mergeCell ref="E29:F29"/>
    <mergeCell ref="B31:D31"/>
    <mergeCell ref="B36:D36"/>
    <mergeCell ref="B50:D50"/>
    <mergeCell ref="B52:D52"/>
    <mergeCell ref="B54:F54"/>
    <mergeCell ref="E56:F56"/>
    <mergeCell ref="B58:D58"/>
    <mergeCell ref="B63:D63"/>
    <mergeCell ref="B75:D75"/>
    <mergeCell ref="B116:D116"/>
    <mergeCell ref="B83:D83"/>
    <mergeCell ref="B88:D88"/>
    <mergeCell ref="B92:D92"/>
    <mergeCell ref="B93:D93"/>
    <mergeCell ref="B98:D98"/>
    <mergeCell ref="B99:D99"/>
    <mergeCell ref="B102:D102"/>
    <mergeCell ref="B105:D105"/>
    <mergeCell ref="B108:D108"/>
    <mergeCell ref="B112:D112"/>
    <mergeCell ref="B113:D113"/>
    <mergeCell ref="B161:C161"/>
    <mergeCell ref="B119:D119"/>
    <mergeCell ref="B126:D126"/>
    <mergeCell ref="B127:C127"/>
    <mergeCell ref="B128:D128"/>
    <mergeCell ref="B129:D129"/>
    <mergeCell ref="B133:D133"/>
    <mergeCell ref="B137:E137"/>
    <mergeCell ref="B140:D140"/>
    <mergeCell ref="B142:D142"/>
    <mergeCell ref="B151:D151"/>
    <mergeCell ref="B160:D160"/>
    <mergeCell ref="B210:D210"/>
    <mergeCell ref="B162:D162"/>
    <mergeCell ref="B164:D164"/>
    <mergeCell ref="B169:D169"/>
    <mergeCell ref="B177:C177"/>
    <mergeCell ref="B179:C179"/>
    <mergeCell ref="B182:D182"/>
    <mergeCell ref="B188:C188"/>
    <mergeCell ref="B189:D189"/>
    <mergeCell ref="B191:D191"/>
    <mergeCell ref="B196:D196"/>
    <mergeCell ref="B197:D197"/>
    <mergeCell ref="A226:D226"/>
    <mergeCell ref="B212:D212"/>
    <mergeCell ref="A214:E214"/>
    <mergeCell ref="A217:E217"/>
    <mergeCell ref="A218:D218"/>
    <mergeCell ref="A219:D219"/>
    <mergeCell ref="A220:D220"/>
    <mergeCell ref="A221:D221"/>
    <mergeCell ref="A222:D222"/>
    <mergeCell ref="A223:D223"/>
    <mergeCell ref="A224:D224"/>
    <mergeCell ref="A225:D225"/>
    <mergeCell ref="A251:F251"/>
    <mergeCell ref="A227:D227"/>
    <mergeCell ref="A229:F229"/>
    <mergeCell ref="A231:F231"/>
    <mergeCell ref="A232:F232"/>
    <mergeCell ref="B243:C243"/>
    <mergeCell ref="A250:F250"/>
  </mergeCells>
  <pageMargins left="0.23622047244094491" right="0.23622047244094491" top="0.74803149606299213" bottom="0.74803149606299213" header="0.31496062992125984" footer="0.31496062992125984"/>
  <pageSetup paperSize="9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PROGRAM GRAĐENJA 2027.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Indira Justinić</dc:creator>
  <cp:lastModifiedBy>Indira Justinić</cp:lastModifiedBy>
  <cp:lastPrinted>2026-10-23T11:43:12Z</cp:lastPrinted>
  <dcterms:created xsi:type="dcterms:W3CDTF">2026-10-23T10:51:55Z</dcterms:created>
  <dcterms:modified xsi:type="dcterms:W3CDTF">2026-10-23T12:16:03Z</dcterms:modified>
</cp:coreProperties>
</file>