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imay\Desktop\POSAO\OPĆINSKO VIJEĆE\SJEDNICE VIJEĆA novi saziv\8. sjednica\KONAČNO\Klasificirano\"/>
    </mc:Choice>
  </mc:AlternateContent>
  <xr:revisionPtr revIDLastSave="0" documentId="13_ncr:1_{F67D4BD4-1429-4020-B763-509857DB274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. izmjene programa održavanja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2" i="7" l="1"/>
  <c r="C31" i="7"/>
  <c r="C29" i="7" l="1"/>
  <c r="H45" i="7" l="1"/>
  <c r="H85" i="7"/>
  <c r="H62" i="7"/>
  <c r="E46" i="7"/>
  <c r="H92" i="7" l="1"/>
  <c r="H84" i="7"/>
  <c r="H71" i="7"/>
  <c r="H70" i="7"/>
  <c r="H65" i="7"/>
  <c r="H64" i="7"/>
  <c r="C28" i="7" s="1"/>
  <c r="H63" i="7"/>
  <c r="H57" i="7"/>
  <c r="H52" i="7"/>
  <c r="H51" i="7"/>
  <c r="H50" i="7"/>
  <c r="C26" i="7" s="1"/>
  <c r="H44" i="7"/>
  <c r="H43" i="7"/>
  <c r="C30" i="7" l="1"/>
  <c r="C24" i="7"/>
  <c r="H46" i="7"/>
  <c r="H72" i="7"/>
  <c r="E72" i="7"/>
  <c r="H93" i="7"/>
  <c r="E93" i="7"/>
  <c r="H86" i="7"/>
  <c r="E86" i="7"/>
  <c r="H66" i="7"/>
  <c r="E66" i="7"/>
  <c r="H58" i="7"/>
  <c r="E58" i="7"/>
  <c r="H53" i="7"/>
  <c r="E53" i="7"/>
  <c r="H95" i="7" l="1"/>
  <c r="C36" i="7"/>
  <c r="E95" i="7"/>
</calcChain>
</file>

<file path=xl/sharedStrings.xml><?xml version="1.0" encoding="utf-8"?>
<sst xmlns="http://schemas.openxmlformats.org/spreadsheetml/2006/main" count="153" uniqueCount="109">
  <si>
    <t>održavanja komunalne infrastrukture na području</t>
  </si>
  <si>
    <t>Članak 1.</t>
  </si>
  <si>
    <t>Članak 2.</t>
  </si>
  <si>
    <t>Članak 3.</t>
  </si>
  <si>
    <t>POZICIJA</t>
  </si>
  <si>
    <t>IZVOR FINANCIRANJA</t>
  </si>
  <si>
    <t>3. ODRŽAVANJE GRAĐEVINA JAVNE ODVODNJE OBORINSKIH VODA</t>
  </si>
  <si>
    <t>8. ODRŽAVANJE JAVNE RASVJETE</t>
  </si>
  <si>
    <t>Članak 4.</t>
  </si>
  <si>
    <t>Održavanje komunalne infrastrukture financirati će se sredstvima:</t>
  </si>
  <si>
    <t>1. komunalnog doprinosa</t>
  </si>
  <si>
    <t>2. komunalne naknade</t>
  </si>
  <si>
    <t>3. cijene komunalne usluge</t>
  </si>
  <si>
    <t>4. naknade za koncesiju</t>
  </si>
  <si>
    <t>6. fondova Europske unije</t>
  </si>
  <si>
    <t>8. donacija</t>
  </si>
  <si>
    <t>OPIS</t>
  </si>
  <si>
    <t>R360</t>
  </si>
  <si>
    <t>R205</t>
  </si>
  <si>
    <t>PROCJENA TROŠKOVA</t>
  </si>
  <si>
    <t>R204</t>
  </si>
  <si>
    <t>UKUPNO ODRŽAVANJE NERAZVRSTANIH CESTA</t>
  </si>
  <si>
    <t>UKUPNO ODRŽAVANJE JAVNIH POVRŠINA NA KOJIMA NIJE DOPUŠTEN PROMET MOTORNIM VOZILIMA</t>
  </si>
  <si>
    <t>R202</t>
  </si>
  <si>
    <t>R201</t>
  </si>
  <si>
    <t>UKUPNO ODRŽAVANJE JAVNE RASVJETE</t>
  </si>
  <si>
    <t>-</t>
  </si>
  <si>
    <t>UKUPNO ODRŽAVANJE ČISTOĆE JAVNIH POVRŠINA</t>
  </si>
  <si>
    <t>Sredstva za ostvarivanje Programa rasporedit će se za financiranje obavljanja komunalnih djelatnosti održavanja komunalne infrastrukture, i to za:</t>
  </si>
  <si>
    <t>UKUPNO PROGRAM ODRŽAVANJA KOMUNALNE INFRASTRUKTURE</t>
  </si>
  <si>
    <t xml:space="preserve">    PREDSJEDNIK</t>
  </si>
  <si>
    <t>R206</t>
  </si>
  <si>
    <t>UKUPNO ODRŽAVANJE GRAĐEVINA JAVNE ODVODNJE OBORINSKIH VODA</t>
  </si>
  <si>
    <t>UKUPNO ODRŽAVANJE JAVNIH ZELENIH POVRŠINA</t>
  </si>
  <si>
    <t>UKUPNO ODRŽAVANJE GRAĐEVINA, UREĐAJA I PREDMETA JAVNE NAMJENE</t>
  </si>
  <si>
    <t xml:space="preserve">KLASA: </t>
  </si>
  <si>
    <t xml:space="preserve">URBROJ: </t>
  </si>
  <si>
    <t>4. KOMUNALNA DJELATNOST ODRŽAVANJA JAVNIH ZELENIH POVRŠINA</t>
  </si>
  <si>
    <t>5. KOMUNALNA DJELATNOST ODRŽAVANJA  GRAĐEVINA, UREĐAJA I PREDMETA JAVNE NAMJENE</t>
  </si>
  <si>
    <t>6. KOMUNALNA DJELATNOST ODRŽAVANJA GROBLJA</t>
  </si>
  <si>
    <t>7. KOMUNALNA DJELATNOST ODRŽAVANJA ČISTOĆE JAVNIH POVRŠINA</t>
  </si>
  <si>
    <t>1. KOMUNALNA DJELATNOST ODRŽAVANJA NERAZVRSTANIH CESTA</t>
  </si>
  <si>
    <t>1.1. Redovito održavanje nerazvrstanih cesta</t>
  </si>
  <si>
    <t>1.2. Redovito održavanje maslinarskih i poljskih puteva</t>
  </si>
  <si>
    <t>1.3. Izvanredno održavanje nerazvstanih cesta</t>
  </si>
  <si>
    <t>2. KOMUNALNA DJELATNOST ODRŽAVANJE JAVNIH POVRŠINA NA KOJIMA NIJE DOPUŠTEN PROMET MOTORNIH VOZILA</t>
  </si>
  <si>
    <t>2.1. Održavanje čistoće uređenih plaža</t>
  </si>
  <si>
    <t>3.1. Održavanje građevina javne odvodnje oborinskih voda</t>
  </si>
  <si>
    <t>4.1. Javne zelene površine</t>
  </si>
  <si>
    <t>5.1. Održavanje</t>
  </si>
  <si>
    <t>5.2. Uređenje naselja u vrijeme blagdana</t>
  </si>
  <si>
    <t>7.1. Redovno održavanje čistoće javnih površina</t>
  </si>
  <si>
    <t>7.2. DDD mjere</t>
  </si>
  <si>
    <t>7.3. Sakupljanje i zbrinjavanje lešina životinja i ostalih nusproizvoda s javnih površina</t>
  </si>
  <si>
    <t>8. 1. Radovi na redovnom održavanju</t>
  </si>
  <si>
    <t>8. 2. Troškovi električne energije za javnu rasvjetu</t>
  </si>
  <si>
    <t>2.2. Redovito i izvanredno održavanje uređenih plaža</t>
  </si>
  <si>
    <t>2.3. Izvanredno održavanje javnih površina - ostalo</t>
  </si>
  <si>
    <t>4.2. Javne zelene površine na pomorskom dobru</t>
  </si>
  <si>
    <t>4.3. Održavanje dječjih igrališta i površinama namjenjenih psima</t>
  </si>
  <si>
    <t>4.4. Održavanje javnih sportskih i rekreacijskih prostora</t>
  </si>
  <si>
    <t>R624</t>
  </si>
  <si>
    <t>R627</t>
  </si>
  <si>
    <t>R628</t>
  </si>
  <si>
    <t>R630</t>
  </si>
  <si>
    <t>R203.3</t>
  </si>
  <si>
    <t>R209.01</t>
  </si>
  <si>
    <t>5.b.) ostali prihodi posebne namjene</t>
  </si>
  <si>
    <t>5. proračuna jedinice lokalne samouprave</t>
  </si>
  <si>
    <t>R625.1</t>
  </si>
  <si>
    <t>R626.1</t>
  </si>
  <si>
    <t>R357.01</t>
  </si>
  <si>
    <t>R207.01</t>
  </si>
  <si>
    <t>5.a.) turistička pristojba</t>
  </si>
  <si>
    <t>7. ugovora, naknada i drugim izvorima</t>
  </si>
  <si>
    <t>5.c.) opći prihodi i primici</t>
  </si>
  <si>
    <t>UKUPNO (EUR)</t>
  </si>
  <si>
    <t>PROCJENA TROŠKOVA (EUR)</t>
  </si>
  <si>
    <t>komunalna naknada</t>
  </si>
  <si>
    <t>koncesija na pomorskom dobru</t>
  </si>
  <si>
    <t>R629.1</t>
  </si>
  <si>
    <t>opći prihodi i primici</t>
  </si>
  <si>
    <t>turistička pristojba</t>
  </si>
  <si>
    <t>Članak 3. mijenja se i glasi:</t>
  </si>
  <si>
    <t>Članak 4. mijenja se i glasi:</t>
  </si>
  <si>
    <t>R203.05</t>
  </si>
  <si>
    <t>Općine Punat u 2026. godini</t>
  </si>
  <si>
    <t>Punat,                       2026. godine</t>
  </si>
  <si>
    <t>R202.1</t>
  </si>
  <si>
    <t>ostali prihodi posebne namjene</t>
  </si>
  <si>
    <t>R204.6</t>
  </si>
  <si>
    <t>R204.7</t>
  </si>
  <si>
    <t>R204.8</t>
  </si>
  <si>
    <t xml:space="preserve">U točki 2. podtočki 2.3. Izvanredno održavanje javnih površina - ostalo  iza teksta  PLANIRANA SREDSTVA iznos "60.000,00" zamjenjuje se iznosom  "61.000,00". </t>
  </si>
  <si>
    <t xml:space="preserve">U točki 4. podtočki 4.4. Održavanje javnih sportskih i rekreacijskih prostora  iza teksta  PLANIRANA SREDSTVA iznos "8.000,00" zamjenjuje se iznosom  "21.800,00". </t>
  </si>
  <si>
    <t xml:space="preserve">U točki 8. podtočki 8.1. Radovi na redovnom održavanju iza teksta  PLANIRANA SREDSTVA iznos "21.000,00" zamjenjuje se iznosom  "23.031,00". </t>
  </si>
  <si>
    <t xml:space="preserve">U točki 8. podtočki 8.2. Troškovi električne energije za javnu rasvjetu iza teksta  PLANIRANA SREDSTVA iznos "77.000,00" zamjenjuje se iznosom  "50.000,00". </t>
  </si>
  <si>
    <t>U Programu održavanja komunalne infrastrukture na području Općine Punat u 2026. godini ("Službene novine Primorsko - goranske županije", broj 44/25) u članku 2. točki 1. podtočki 1.3. Izvanredno održavanje nerazvrstanih cesta iza teksta  PLANIRANA SREDSTVA iznos "70.000,00" zamjenjuje se iznosom  "85.000,00".</t>
  </si>
  <si>
    <t>višak opći prihodi</t>
  </si>
  <si>
    <t>višak komunalna naknada</t>
  </si>
  <si>
    <t>5.e.) višak komunalna naknada</t>
  </si>
  <si>
    <t>5.d.) višak opći prihodi</t>
  </si>
  <si>
    <t>I. Izmjene PROGRAMA</t>
  </si>
  <si>
    <t>Ove I. Izmjene Programa stupaju na snagu osmi dan od dana objave  u "Službenim novinama Primorsko-goranske županije".</t>
  </si>
  <si>
    <t>024-05/26-01/3</t>
  </si>
  <si>
    <t>2170-31-01-26-6</t>
  </si>
  <si>
    <t>6. srpnja 2026. godine</t>
  </si>
  <si>
    <t>Temeljem članka 72. Zakona o komunalnom gospodarstvu gospodarstvu ("Narodne novine" broj 68/18, 110/18, 32/20 i 145/24) i članka 32. Statuta Općine Punat ("Službene novine Primorsko-goranske županije" broj 36/22), Općinsko vijeće Općine Punat, na 8. sjednici održanoj 6. srpnja 2026. godine donosi</t>
  </si>
  <si>
    <t>Ivan Orlić mag.cin., v.r.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</si>
</sst>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  <family val="2"/>
    </font>
    <font>
      <sz val="8"/>
      <name val="Times New Roman"/>
      <family val="2"/>
    </font>
    <font>
      <sz val="8"/>
      <name val="Times New Roman Bold"/>
      <family val="2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sz val="10"/>
      <name val="Arial"/>
      <family val="2"/>
    </font>
    <font>
      <sz val="10"/>
      <color rgb="FF000000"/>
      <name val="Times New Roman"/>
      <family val="1"/>
      <charset val="238"/>
    </font>
    <font>
      <sz val="8"/>
      <color rgb="FFFF0000"/>
      <name val="Times New Roman"/>
      <family val="2"/>
      <charset val="238"/>
    </font>
    <font>
      <sz val="10"/>
      <color rgb="FFFF0000"/>
      <name val="Arial"/>
      <family val="2"/>
      <charset val="238"/>
    </font>
    <font>
      <sz val="8"/>
      <name val="Times New Roman"/>
      <family val="2"/>
      <charset val="238"/>
    </font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/>
    <xf numFmtId="0" fontId="5" fillId="0" borderId="0"/>
    <xf numFmtId="0" fontId="6" fillId="0" borderId="0"/>
  </cellStyleXfs>
  <cellXfs count="43">
    <xf numFmtId="0" fontId="0" fillId="0" borderId="0" xfId="0"/>
    <xf numFmtId="0" fontId="1" fillId="0" borderId="0" xfId="0" applyFont="1"/>
    <xf numFmtId="0" fontId="3" fillId="0" borderId="0" xfId="0" applyFont="1"/>
    <xf numFmtId="4" fontId="4" fillId="0" borderId="0" xfId="0" applyNumberFormat="1" applyFont="1"/>
    <xf numFmtId="4" fontId="0" fillId="0" borderId="0" xfId="0" applyNumberFormat="1"/>
    <xf numFmtId="0" fontId="4" fillId="0" borderId="0" xfId="0" applyFont="1"/>
    <xf numFmtId="4" fontId="3" fillId="0" borderId="0" xfId="0" applyNumberFormat="1" applyFont="1"/>
    <xf numFmtId="0" fontId="4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4" fontId="3" fillId="0" borderId="2" xfId="0" applyNumberFormat="1" applyFont="1" applyBorder="1" applyAlignment="1">
      <alignment horizontal="center"/>
    </xf>
    <xf numFmtId="4" fontId="3" fillId="0" borderId="2" xfId="0" applyNumberFormat="1" applyFont="1" applyBorder="1"/>
    <xf numFmtId="0" fontId="2" fillId="0" borderId="0" xfId="0" applyFont="1"/>
    <xf numFmtId="0" fontId="3" fillId="0" borderId="0" xfId="0" applyFont="1" applyAlignment="1">
      <alignment horizontal="center"/>
    </xf>
    <xf numFmtId="1" fontId="1" fillId="0" borderId="0" xfId="0" applyNumberFormat="1" applyFont="1"/>
    <xf numFmtId="4" fontId="4" fillId="0" borderId="0" xfId="0" applyNumberFormat="1" applyFont="1" applyAlignment="1">
      <alignment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3" fillId="0" borderId="2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7" fillId="0" borderId="0" xfId="0" applyFont="1" applyAlignment="1">
      <alignment horizontal="justify" wrapText="1"/>
    </xf>
    <xf numFmtId="0" fontId="8" fillId="0" borderId="0" xfId="0" applyFont="1" applyAlignment="1">
      <alignment horizontal="justify" wrapText="1"/>
    </xf>
    <xf numFmtId="4" fontId="3" fillId="0" borderId="1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1" fillId="0" borderId="0" xfId="0" applyFont="1" applyAlignment="1">
      <alignment horizontal="left" wrapText="1"/>
    </xf>
    <xf numFmtId="0" fontId="3" fillId="0" borderId="2" xfId="0" applyFont="1" applyBorder="1" applyAlignment="1">
      <alignment horizontal="left"/>
    </xf>
    <xf numFmtId="0" fontId="4" fillId="0" borderId="3" xfId="0" applyFont="1" applyBorder="1" applyAlignment="1">
      <alignment horizontal="center" wrapText="1"/>
    </xf>
    <xf numFmtId="0" fontId="3" fillId="0" borderId="3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justify" wrapText="1"/>
    </xf>
    <xf numFmtId="0" fontId="1" fillId="0" borderId="0" xfId="0" applyFont="1" applyAlignment="1">
      <alignment horizontal="justify" wrapText="1"/>
    </xf>
    <xf numFmtId="0" fontId="9" fillId="0" borderId="0" xfId="0" applyFont="1" applyAlignment="1">
      <alignment horizontal="justify" wrapText="1"/>
    </xf>
    <xf numFmtId="0" fontId="10" fillId="0" borderId="0" xfId="0" applyFont="1" applyAlignment="1">
      <alignment horizontal="justify"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wrapText="1"/>
    </xf>
    <xf numFmtId="0" fontId="2" fillId="0" borderId="0" xfId="0" applyFont="1" applyAlignment="1">
      <alignment horizontal="center"/>
    </xf>
  </cellXfs>
  <cellStyles count="3">
    <cellStyle name="Normal" xfId="0" builtinId="0"/>
    <cellStyle name="Normalno 2" xfId="2" xr:uid="{00000000-0005-0000-0000-000001000000}"/>
    <cellStyle name="Normalno 3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286B63-9A50-447E-A399-2917C53EC591}">
  <dimension ref="A1:H106"/>
  <sheetViews>
    <sheetView tabSelected="1" topLeftCell="A87" zoomScale="160" zoomScaleNormal="160" workbookViewId="0">
      <selection activeCell="E106" sqref="E106"/>
    </sheetView>
  </sheetViews>
  <sheetFormatPr defaultRowHeight="12.75" x14ac:dyDescent="0.2"/>
  <cols>
    <col min="2" max="2" width="17.7109375" customWidth="1"/>
    <col min="3" max="3" width="25" customWidth="1"/>
    <col min="4" max="4" width="8.42578125" customWidth="1"/>
    <col min="5" max="5" width="15.85546875" customWidth="1"/>
    <col min="6" max="6" width="7.28515625" customWidth="1"/>
    <col min="7" max="7" width="14.5703125" customWidth="1"/>
    <col min="8" max="8" width="11.140625" style="4" customWidth="1"/>
  </cols>
  <sheetData>
    <row r="1" spans="1:8" ht="36.75" customHeight="1" x14ac:dyDescent="0.2">
      <c r="A1" s="41" t="s">
        <v>107</v>
      </c>
      <c r="B1" s="41"/>
      <c r="C1" s="41"/>
      <c r="D1" s="41"/>
      <c r="E1" s="41"/>
      <c r="F1" s="41"/>
      <c r="G1" s="41"/>
      <c r="H1" s="41"/>
    </row>
    <row r="2" spans="1:8" x14ac:dyDescent="0.2">
      <c r="A2" s="1"/>
    </row>
    <row r="3" spans="1:8" x14ac:dyDescent="0.2">
      <c r="A3" s="42" t="s">
        <v>102</v>
      </c>
      <c r="B3" s="42"/>
      <c r="C3" s="42"/>
      <c r="D3" s="42"/>
      <c r="E3" s="42"/>
      <c r="F3" s="42"/>
      <c r="G3" s="42"/>
      <c r="H3" s="42"/>
    </row>
    <row r="4" spans="1:8" x14ac:dyDescent="0.2">
      <c r="A4" s="42" t="s">
        <v>0</v>
      </c>
      <c r="B4" s="42"/>
      <c r="C4" s="42"/>
      <c r="D4" s="42"/>
      <c r="E4" s="42"/>
      <c r="F4" s="42"/>
      <c r="G4" s="42"/>
      <c r="H4" s="42"/>
    </row>
    <row r="5" spans="1:8" x14ac:dyDescent="0.2">
      <c r="A5" s="42" t="s">
        <v>86</v>
      </c>
      <c r="B5" s="42"/>
      <c r="C5" s="42"/>
      <c r="D5" s="42"/>
      <c r="E5" s="42"/>
      <c r="F5" s="42"/>
      <c r="G5" s="42"/>
      <c r="H5" s="42"/>
    </row>
    <row r="7" spans="1:8" x14ac:dyDescent="0.2">
      <c r="A7" s="30" t="s">
        <v>1</v>
      </c>
      <c r="B7" s="30"/>
      <c r="C7" s="30"/>
      <c r="D7" s="30"/>
      <c r="E7" s="30"/>
      <c r="F7" s="30"/>
      <c r="G7" s="30"/>
      <c r="H7" s="30"/>
    </row>
    <row r="8" spans="1:8" ht="8.25" customHeight="1" x14ac:dyDescent="0.2">
      <c r="A8" s="7"/>
      <c r="B8" s="7"/>
      <c r="C8" s="7"/>
      <c r="D8" s="7"/>
      <c r="E8" s="7"/>
      <c r="F8" s="7"/>
      <c r="G8" s="7"/>
      <c r="H8" s="7"/>
    </row>
    <row r="9" spans="1:8" ht="39" customHeight="1" x14ac:dyDescent="0.2">
      <c r="A9" s="36" t="s">
        <v>97</v>
      </c>
      <c r="B9" s="36"/>
      <c r="C9" s="36"/>
      <c r="D9" s="36"/>
      <c r="E9" s="36"/>
      <c r="F9" s="36"/>
      <c r="G9" s="36"/>
      <c r="H9" s="36"/>
    </row>
    <row r="10" spans="1:8" ht="12.75" customHeight="1" x14ac:dyDescent="0.2">
      <c r="A10" s="19"/>
      <c r="B10" s="19"/>
      <c r="C10" s="19"/>
      <c r="D10" s="19"/>
      <c r="E10" s="19"/>
      <c r="F10" s="19"/>
      <c r="G10" s="19"/>
      <c r="H10" s="19"/>
    </row>
    <row r="11" spans="1:8" ht="17.25" customHeight="1" x14ac:dyDescent="0.2">
      <c r="A11" s="38" t="s">
        <v>93</v>
      </c>
      <c r="B11" s="39"/>
      <c r="C11" s="39"/>
      <c r="D11" s="39"/>
      <c r="E11" s="39"/>
      <c r="F11" s="39"/>
      <c r="G11" s="39"/>
      <c r="H11" s="39"/>
    </row>
    <row r="12" spans="1:8" ht="9" customHeight="1" x14ac:dyDescent="0.2">
      <c r="A12" s="19"/>
      <c r="B12" s="20"/>
      <c r="C12" s="20"/>
      <c r="D12" s="20"/>
      <c r="E12" s="20"/>
      <c r="F12" s="20"/>
      <c r="G12" s="20"/>
      <c r="H12" s="20"/>
    </row>
    <row r="13" spans="1:8" ht="17.25" customHeight="1" x14ac:dyDescent="0.2">
      <c r="A13" s="38" t="s">
        <v>94</v>
      </c>
      <c r="B13" s="39"/>
      <c r="C13" s="39"/>
      <c r="D13" s="39"/>
      <c r="E13" s="39"/>
      <c r="F13" s="39"/>
      <c r="G13" s="39"/>
      <c r="H13" s="39"/>
    </row>
    <row r="14" spans="1:8" ht="11.25" customHeight="1" x14ac:dyDescent="0.2">
      <c r="A14" s="19"/>
      <c r="B14" s="20"/>
      <c r="C14" s="20"/>
      <c r="D14" s="20"/>
      <c r="E14" s="20"/>
      <c r="F14" s="20"/>
      <c r="G14" s="20"/>
      <c r="H14" s="20"/>
    </row>
    <row r="15" spans="1:8" ht="11.25" customHeight="1" x14ac:dyDescent="0.2">
      <c r="A15" s="38" t="s">
        <v>95</v>
      </c>
      <c r="B15" s="39"/>
      <c r="C15" s="39"/>
      <c r="D15" s="39"/>
      <c r="E15" s="39"/>
      <c r="F15" s="39"/>
      <c r="G15" s="39"/>
      <c r="H15" s="39"/>
    </row>
    <row r="16" spans="1:8" ht="11.25" customHeight="1" x14ac:dyDescent="0.2">
      <c r="A16" s="19"/>
      <c r="B16" s="20"/>
      <c r="C16" s="20"/>
      <c r="D16" s="20"/>
      <c r="E16" s="20"/>
      <c r="F16" s="20"/>
      <c r="G16" s="20"/>
      <c r="H16" s="20"/>
    </row>
    <row r="17" spans="1:8" ht="9.75" customHeight="1" x14ac:dyDescent="0.2">
      <c r="A17" s="38" t="s">
        <v>96</v>
      </c>
      <c r="B17" s="39"/>
      <c r="C17" s="39"/>
      <c r="D17" s="39"/>
      <c r="E17" s="39"/>
      <c r="F17" s="39"/>
      <c r="G17" s="39"/>
      <c r="H17" s="39"/>
    </row>
    <row r="18" spans="1:8" x14ac:dyDescent="0.2">
      <c r="A18" s="30" t="s">
        <v>2</v>
      </c>
      <c r="B18" s="30"/>
      <c r="C18" s="30"/>
      <c r="D18" s="30"/>
      <c r="E18" s="30"/>
      <c r="F18" s="30"/>
      <c r="G18" s="30"/>
      <c r="H18" s="30"/>
    </row>
    <row r="19" spans="1:8" x14ac:dyDescent="0.2">
      <c r="A19" s="30"/>
      <c r="B19" s="30"/>
      <c r="C19" s="30"/>
      <c r="D19" s="30"/>
      <c r="E19" s="30"/>
      <c r="F19" s="30"/>
      <c r="G19" s="30"/>
      <c r="H19" s="30"/>
    </row>
    <row r="20" spans="1:8" ht="16.5" customHeight="1" x14ac:dyDescent="0.2">
      <c r="A20" s="37" t="s">
        <v>83</v>
      </c>
      <c r="B20" s="37"/>
      <c r="C20" s="37"/>
      <c r="D20" s="37"/>
      <c r="E20" s="37"/>
      <c r="F20" s="37"/>
      <c r="G20" s="37"/>
      <c r="H20" s="37"/>
    </row>
    <row r="21" spans="1:8" ht="12.75" customHeight="1" x14ac:dyDescent="0.2">
      <c r="A21" s="8"/>
      <c r="B21" s="8"/>
      <c r="C21" s="8"/>
      <c r="D21" s="8"/>
      <c r="E21" s="8"/>
      <c r="F21" s="8"/>
      <c r="G21" s="8"/>
      <c r="H21" s="8"/>
    </row>
    <row r="22" spans="1:8" x14ac:dyDescent="0.2">
      <c r="A22" s="40" t="s">
        <v>9</v>
      </c>
      <c r="B22" s="40"/>
      <c r="C22" s="40"/>
      <c r="D22" s="40"/>
      <c r="E22" s="40"/>
      <c r="F22" s="40"/>
      <c r="G22" s="40"/>
      <c r="H22" s="40"/>
    </row>
    <row r="23" spans="1:8" x14ac:dyDescent="0.2">
      <c r="A23" s="1" t="s">
        <v>10</v>
      </c>
      <c r="C23" s="6">
        <v>0</v>
      </c>
    </row>
    <row r="24" spans="1:8" x14ac:dyDescent="0.2">
      <c r="A24" s="1" t="s">
        <v>11</v>
      </c>
      <c r="C24" s="6">
        <f>SUM(H43+H44+H45+H57+H70+H71+H80+H84+H85+H90+H92)</f>
        <v>346260</v>
      </c>
    </row>
    <row r="25" spans="1:8" x14ac:dyDescent="0.2">
      <c r="A25" s="1" t="s">
        <v>12</v>
      </c>
      <c r="C25" s="6">
        <v>0</v>
      </c>
    </row>
    <row r="26" spans="1:8" x14ac:dyDescent="0.2">
      <c r="A26" s="1" t="s">
        <v>13</v>
      </c>
      <c r="C26" s="6">
        <f>SUM(H50+H51+H63)</f>
        <v>117000</v>
      </c>
    </row>
    <row r="27" spans="1:8" x14ac:dyDescent="0.2">
      <c r="A27" s="1" t="s">
        <v>68</v>
      </c>
      <c r="C27" s="6"/>
    </row>
    <row r="28" spans="1:8" x14ac:dyDescent="0.2">
      <c r="A28" s="1" t="s">
        <v>73</v>
      </c>
      <c r="C28" s="6">
        <f>SUM(H64)</f>
        <v>27000</v>
      </c>
    </row>
    <row r="29" spans="1:8" x14ac:dyDescent="0.2">
      <c r="A29" s="1" t="s">
        <v>67</v>
      </c>
      <c r="C29" s="6">
        <f>SUM(H91)</f>
        <v>531</v>
      </c>
    </row>
    <row r="30" spans="1:8" x14ac:dyDescent="0.2">
      <c r="A30" s="1" t="s">
        <v>75</v>
      </c>
      <c r="C30" s="6">
        <f>SUM(H52+H62+H65+H81)</f>
        <v>344398</v>
      </c>
    </row>
    <row r="31" spans="1:8" x14ac:dyDescent="0.2">
      <c r="A31" s="1" t="s">
        <v>101</v>
      </c>
      <c r="C31" s="6">
        <f>SUM(H83)</f>
        <v>51782.85</v>
      </c>
    </row>
    <row r="32" spans="1:8" x14ac:dyDescent="0.2">
      <c r="A32" s="1" t="s">
        <v>100</v>
      </c>
      <c r="C32" s="6">
        <f>SUM(H82)</f>
        <v>20059.150000000001</v>
      </c>
    </row>
    <row r="33" spans="1:8" x14ac:dyDescent="0.2">
      <c r="A33" s="1" t="s">
        <v>14</v>
      </c>
      <c r="C33" s="6">
        <v>0</v>
      </c>
    </row>
    <row r="34" spans="1:8" x14ac:dyDescent="0.2">
      <c r="A34" s="1" t="s">
        <v>74</v>
      </c>
      <c r="C34" s="6">
        <v>0</v>
      </c>
    </row>
    <row r="35" spans="1:8" x14ac:dyDescent="0.2">
      <c r="A35" s="1" t="s">
        <v>15</v>
      </c>
      <c r="C35" s="6">
        <v>0</v>
      </c>
    </row>
    <row r="36" spans="1:8" x14ac:dyDescent="0.2">
      <c r="A36" s="5" t="s">
        <v>76</v>
      </c>
      <c r="B36" s="5"/>
      <c r="C36" s="3">
        <f>SUM(C23:C35)</f>
        <v>907031</v>
      </c>
    </row>
    <row r="37" spans="1:8" ht="24" customHeight="1" x14ac:dyDescent="0.2">
      <c r="A37" s="30" t="s">
        <v>3</v>
      </c>
      <c r="B37" s="30"/>
      <c r="C37" s="30"/>
      <c r="D37" s="30"/>
      <c r="E37" s="30"/>
      <c r="F37" s="30"/>
      <c r="G37" s="30"/>
      <c r="H37" s="30"/>
    </row>
    <row r="38" spans="1:8" ht="24" customHeight="1" x14ac:dyDescent="0.2">
      <c r="A38" s="25" t="s">
        <v>84</v>
      </c>
      <c r="B38" s="25"/>
      <c r="C38" s="25"/>
      <c r="D38" s="25"/>
      <c r="E38" s="25"/>
      <c r="F38" s="25"/>
      <c r="G38" s="25"/>
      <c r="H38" s="25"/>
    </row>
    <row r="39" spans="1:8" ht="21" customHeight="1" x14ac:dyDescent="0.2">
      <c r="A39" s="25" t="s">
        <v>28</v>
      </c>
      <c r="B39" s="25"/>
      <c r="C39" s="25"/>
      <c r="D39" s="25"/>
      <c r="E39" s="25"/>
      <c r="F39" s="25"/>
      <c r="G39" s="25"/>
      <c r="H39" s="25"/>
    </row>
    <row r="40" spans="1:8" x14ac:dyDescent="0.2">
      <c r="E40" s="30"/>
      <c r="F40" s="30"/>
      <c r="G40" s="30"/>
      <c r="H40" s="30"/>
    </row>
    <row r="41" spans="1:8" x14ac:dyDescent="0.2">
      <c r="A41" s="35" t="s">
        <v>41</v>
      </c>
      <c r="B41" s="35"/>
      <c r="C41" s="35"/>
      <c r="D41" s="35"/>
      <c r="E41" s="35"/>
      <c r="F41" s="35"/>
      <c r="G41" s="35"/>
      <c r="H41" s="35"/>
    </row>
    <row r="42" spans="1:8" ht="21" customHeight="1" x14ac:dyDescent="0.2">
      <c r="A42" s="31" t="s">
        <v>16</v>
      </c>
      <c r="B42" s="31"/>
      <c r="C42" s="31"/>
      <c r="D42" s="2" t="s">
        <v>4</v>
      </c>
      <c r="E42" s="15" t="s">
        <v>77</v>
      </c>
      <c r="F42" s="31" t="s">
        <v>5</v>
      </c>
      <c r="G42" s="31"/>
      <c r="H42" s="31"/>
    </row>
    <row r="43" spans="1:8" x14ac:dyDescent="0.2">
      <c r="A43" s="26" t="s">
        <v>42</v>
      </c>
      <c r="B43" s="26"/>
      <c r="C43" s="26"/>
      <c r="D43" s="9" t="s">
        <v>17</v>
      </c>
      <c r="E43" s="10">
        <v>43000</v>
      </c>
      <c r="F43" s="23" t="s">
        <v>78</v>
      </c>
      <c r="G43" s="23"/>
      <c r="H43" s="10">
        <f>E43</f>
        <v>43000</v>
      </c>
    </row>
    <row r="44" spans="1:8" ht="13.5" customHeight="1" x14ac:dyDescent="0.2">
      <c r="A44" s="26" t="s">
        <v>43</v>
      </c>
      <c r="B44" s="26"/>
      <c r="C44" s="26"/>
      <c r="D44" s="9" t="s">
        <v>61</v>
      </c>
      <c r="E44" s="10">
        <v>17000</v>
      </c>
      <c r="F44" s="23" t="s">
        <v>78</v>
      </c>
      <c r="G44" s="23"/>
      <c r="H44" s="10">
        <f>E44</f>
        <v>17000</v>
      </c>
    </row>
    <row r="45" spans="1:8" ht="13.5" customHeight="1" x14ac:dyDescent="0.2">
      <c r="A45" s="26" t="s">
        <v>44</v>
      </c>
      <c r="B45" s="26"/>
      <c r="C45" s="26"/>
      <c r="D45" s="9" t="s">
        <v>18</v>
      </c>
      <c r="E45" s="10">
        <v>85000</v>
      </c>
      <c r="F45" s="23" t="s">
        <v>78</v>
      </c>
      <c r="G45" s="23"/>
      <c r="H45" s="10">
        <f>E45</f>
        <v>85000</v>
      </c>
    </row>
    <row r="46" spans="1:8" ht="14.25" customHeight="1" x14ac:dyDescent="0.2">
      <c r="A46" s="27" t="s">
        <v>21</v>
      </c>
      <c r="B46" s="27"/>
      <c r="C46" s="27"/>
      <c r="D46" s="27"/>
      <c r="E46" s="3">
        <f>SUM(E43:E45)</f>
        <v>145000</v>
      </c>
      <c r="F46" s="28"/>
      <c r="G46" s="28"/>
      <c r="H46" s="3">
        <f>SUM(H43:H45)</f>
        <v>145000</v>
      </c>
    </row>
    <row r="47" spans="1:8" ht="15.75" customHeight="1" x14ac:dyDescent="0.2"/>
    <row r="48" spans="1:8" ht="12.75" customHeight="1" x14ac:dyDescent="0.2">
      <c r="A48" s="35" t="s">
        <v>45</v>
      </c>
      <c r="B48" s="35"/>
      <c r="C48" s="35"/>
      <c r="D48" s="35"/>
      <c r="E48" s="35"/>
      <c r="F48" s="35"/>
      <c r="G48" s="35"/>
      <c r="H48" s="35"/>
    </row>
    <row r="49" spans="1:8" ht="22.5" x14ac:dyDescent="0.2">
      <c r="A49" s="31" t="s">
        <v>16</v>
      </c>
      <c r="B49" s="31"/>
      <c r="C49" s="31"/>
      <c r="D49" s="2" t="s">
        <v>4</v>
      </c>
      <c r="E49" s="15" t="s">
        <v>77</v>
      </c>
      <c r="F49" s="31" t="s">
        <v>5</v>
      </c>
      <c r="G49" s="31"/>
      <c r="H49" s="31"/>
    </row>
    <row r="50" spans="1:8" x14ac:dyDescent="0.2">
      <c r="A50" s="26" t="s">
        <v>46</v>
      </c>
      <c r="B50" s="26"/>
      <c r="C50" s="26"/>
      <c r="D50" s="9" t="s">
        <v>62</v>
      </c>
      <c r="E50" s="10">
        <v>40000</v>
      </c>
      <c r="F50" s="23" t="s">
        <v>79</v>
      </c>
      <c r="G50" s="23"/>
      <c r="H50" s="10">
        <f>E50</f>
        <v>40000</v>
      </c>
    </row>
    <row r="51" spans="1:8" x14ac:dyDescent="0.2">
      <c r="A51" s="26" t="s">
        <v>56</v>
      </c>
      <c r="B51" s="26"/>
      <c r="C51" s="26"/>
      <c r="D51" s="9" t="s">
        <v>63</v>
      </c>
      <c r="E51" s="6">
        <v>47000</v>
      </c>
      <c r="F51" s="23" t="s">
        <v>79</v>
      </c>
      <c r="G51" s="23"/>
      <c r="H51" s="6">
        <f>E51</f>
        <v>47000</v>
      </c>
    </row>
    <row r="52" spans="1:8" ht="14.25" customHeight="1" x14ac:dyDescent="0.2">
      <c r="A52" s="26" t="s">
        <v>57</v>
      </c>
      <c r="B52" s="26"/>
      <c r="C52" s="26"/>
      <c r="D52" s="9" t="s">
        <v>80</v>
      </c>
      <c r="E52" s="10">
        <v>61000</v>
      </c>
      <c r="F52" s="23" t="s">
        <v>81</v>
      </c>
      <c r="G52" s="23"/>
      <c r="H52" s="10">
        <f>E52</f>
        <v>61000</v>
      </c>
    </row>
    <row r="53" spans="1:8" ht="24.75" customHeight="1" x14ac:dyDescent="0.2">
      <c r="A53" s="27" t="s">
        <v>22</v>
      </c>
      <c r="B53" s="27"/>
      <c r="C53" s="27"/>
      <c r="D53" s="27"/>
      <c r="E53" s="3">
        <f>SUM(E50:E52)</f>
        <v>148000</v>
      </c>
      <c r="F53" s="28"/>
      <c r="G53" s="28"/>
      <c r="H53" s="3">
        <f>SUM(H50:H52)</f>
        <v>148000</v>
      </c>
    </row>
    <row r="54" spans="1:8" ht="21.75" customHeight="1" x14ac:dyDescent="0.2">
      <c r="C54" s="11"/>
      <c r="E54" s="11"/>
    </row>
    <row r="55" spans="1:8" ht="12.75" customHeight="1" x14ac:dyDescent="0.2">
      <c r="A55" s="35" t="s">
        <v>6</v>
      </c>
      <c r="B55" s="35"/>
      <c r="C55" s="35"/>
      <c r="D55" s="35"/>
      <c r="E55" s="35"/>
      <c r="F55" s="35"/>
      <c r="G55" s="35"/>
      <c r="H55" s="35"/>
    </row>
    <row r="56" spans="1:8" ht="22.5" x14ac:dyDescent="0.2">
      <c r="A56" s="31" t="s">
        <v>16</v>
      </c>
      <c r="B56" s="31"/>
      <c r="C56" s="31"/>
      <c r="D56" s="2" t="s">
        <v>4</v>
      </c>
      <c r="E56" s="15" t="s">
        <v>77</v>
      </c>
      <c r="F56" s="31" t="s">
        <v>5</v>
      </c>
      <c r="G56" s="31"/>
      <c r="H56" s="31"/>
    </row>
    <row r="57" spans="1:8" ht="12.75" customHeight="1" x14ac:dyDescent="0.2">
      <c r="A57" s="26" t="s">
        <v>47</v>
      </c>
      <c r="B57" s="26"/>
      <c r="C57" s="26"/>
      <c r="D57" s="9" t="s">
        <v>31</v>
      </c>
      <c r="E57" s="10">
        <v>9000</v>
      </c>
      <c r="F57" s="23" t="s">
        <v>78</v>
      </c>
      <c r="G57" s="23"/>
      <c r="H57" s="10">
        <f>E57</f>
        <v>9000</v>
      </c>
    </row>
    <row r="58" spans="1:8" ht="21.75" customHeight="1" x14ac:dyDescent="0.2">
      <c r="A58" s="27" t="s">
        <v>32</v>
      </c>
      <c r="B58" s="27"/>
      <c r="C58" s="27"/>
      <c r="D58" s="27"/>
      <c r="E58" s="3">
        <f>SUM(E57+E54)</f>
        <v>9000</v>
      </c>
      <c r="F58" s="28"/>
      <c r="G58" s="28"/>
      <c r="H58" s="3">
        <f>SUM(H57+H54)</f>
        <v>9000</v>
      </c>
    </row>
    <row r="59" spans="1:8" ht="24.75" customHeight="1" x14ac:dyDescent="0.2">
      <c r="C59" s="11"/>
      <c r="E59" s="11"/>
    </row>
    <row r="60" spans="1:8" ht="14.25" customHeight="1" x14ac:dyDescent="0.2">
      <c r="A60" s="11" t="s">
        <v>37</v>
      </c>
      <c r="B60" s="11"/>
      <c r="C60" s="11"/>
      <c r="D60" s="11"/>
      <c r="E60" s="3"/>
      <c r="F60" s="12"/>
      <c r="G60" s="12"/>
      <c r="H60" s="6"/>
    </row>
    <row r="61" spans="1:8" ht="22.5" x14ac:dyDescent="0.2">
      <c r="A61" s="31" t="s">
        <v>16</v>
      </c>
      <c r="B61" s="31"/>
      <c r="C61" s="31"/>
      <c r="D61" s="2" t="s">
        <v>4</v>
      </c>
      <c r="E61" s="15" t="s">
        <v>77</v>
      </c>
      <c r="F61" s="31" t="s">
        <v>5</v>
      </c>
      <c r="G61" s="31"/>
      <c r="H61" s="31"/>
    </row>
    <row r="62" spans="1:8" x14ac:dyDescent="0.2">
      <c r="A62" s="26" t="s">
        <v>48</v>
      </c>
      <c r="B62" s="26"/>
      <c r="C62" s="26"/>
      <c r="D62" s="9" t="s">
        <v>85</v>
      </c>
      <c r="E62" s="10">
        <v>215000</v>
      </c>
      <c r="F62" s="23" t="s">
        <v>81</v>
      </c>
      <c r="G62" s="23"/>
      <c r="H62" s="10">
        <f>SUM(E62)</f>
        <v>215000</v>
      </c>
    </row>
    <row r="63" spans="1:8" x14ac:dyDescent="0.2">
      <c r="A63" s="26" t="s">
        <v>58</v>
      </c>
      <c r="B63" s="26"/>
      <c r="C63" s="26"/>
      <c r="D63" s="9" t="s">
        <v>65</v>
      </c>
      <c r="E63" s="10">
        <v>30000</v>
      </c>
      <c r="F63" s="23" t="s">
        <v>79</v>
      </c>
      <c r="G63" s="23"/>
      <c r="H63" s="10">
        <f>E63</f>
        <v>30000</v>
      </c>
    </row>
    <row r="64" spans="1:8" x14ac:dyDescent="0.2">
      <c r="A64" s="26" t="s">
        <v>59</v>
      </c>
      <c r="B64" s="26"/>
      <c r="C64" s="26"/>
      <c r="D64" s="9" t="s">
        <v>69</v>
      </c>
      <c r="E64" s="10">
        <v>27000</v>
      </c>
      <c r="F64" s="31" t="s">
        <v>82</v>
      </c>
      <c r="G64" s="31"/>
      <c r="H64" s="10">
        <f>E64</f>
        <v>27000</v>
      </c>
    </row>
    <row r="65" spans="1:8" x14ac:dyDescent="0.2">
      <c r="A65" s="26" t="s">
        <v>60</v>
      </c>
      <c r="B65" s="26"/>
      <c r="C65" s="26"/>
      <c r="D65" s="9" t="s">
        <v>70</v>
      </c>
      <c r="E65" s="10">
        <v>21800</v>
      </c>
      <c r="F65" s="23" t="s">
        <v>81</v>
      </c>
      <c r="G65" s="23"/>
      <c r="H65" s="10">
        <f>E65</f>
        <v>21800</v>
      </c>
    </row>
    <row r="66" spans="1:8" ht="12.75" customHeight="1" x14ac:dyDescent="0.2">
      <c r="A66" s="27" t="s">
        <v>33</v>
      </c>
      <c r="B66" s="27"/>
      <c r="C66" s="27"/>
      <c r="D66" s="27"/>
      <c r="E66" s="3">
        <f>SUM(E61:E65)</f>
        <v>293800</v>
      </c>
      <c r="F66" s="28"/>
      <c r="G66" s="28"/>
      <c r="H66" s="3">
        <f>SUM(H61:H65)</f>
        <v>293800</v>
      </c>
    </row>
    <row r="67" spans="1:8" ht="22.5" customHeight="1" x14ac:dyDescent="0.2">
      <c r="B67" s="1"/>
      <c r="C67" s="1"/>
      <c r="D67" s="1"/>
    </row>
    <row r="68" spans="1:8" ht="12.75" customHeight="1" x14ac:dyDescent="0.2">
      <c r="A68" s="11" t="s">
        <v>38</v>
      </c>
    </row>
    <row r="69" spans="1:8" ht="22.5" x14ac:dyDescent="0.2">
      <c r="A69" s="31" t="s">
        <v>16</v>
      </c>
      <c r="B69" s="31"/>
      <c r="C69" s="31"/>
      <c r="D69" s="2" t="s">
        <v>4</v>
      </c>
      <c r="E69" s="15" t="s">
        <v>77</v>
      </c>
      <c r="F69" s="31" t="s">
        <v>5</v>
      </c>
      <c r="G69" s="31"/>
      <c r="H69" s="31"/>
    </row>
    <row r="70" spans="1:8" x14ac:dyDescent="0.2">
      <c r="A70" s="26" t="s">
        <v>49</v>
      </c>
      <c r="B70" s="26"/>
      <c r="C70" s="26"/>
      <c r="D70" s="9" t="s">
        <v>64</v>
      </c>
      <c r="E70" s="10">
        <v>40800</v>
      </c>
      <c r="F70" s="23" t="s">
        <v>78</v>
      </c>
      <c r="G70" s="23"/>
      <c r="H70" s="10">
        <f>E70</f>
        <v>40800</v>
      </c>
    </row>
    <row r="71" spans="1:8" ht="14.25" customHeight="1" x14ac:dyDescent="0.2">
      <c r="A71" s="26" t="s">
        <v>50</v>
      </c>
      <c r="B71" s="26"/>
      <c r="C71" s="26"/>
      <c r="D71" s="9" t="s">
        <v>72</v>
      </c>
      <c r="E71" s="10">
        <v>26000</v>
      </c>
      <c r="F71" s="23" t="s">
        <v>78</v>
      </c>
      <c r="G71" s="23"/>
      <c r="H71" s="10">
        <f>E71</f>
        <v>26000</v>
      </c>
    </row>
    <row r="72" spans="1:8" ht="24.75" customHeight="1" x14ac:dyDescent="0.2">
      <c r="A72" s="27" t="s">
        <v>34</v>
      </c>
      <c r="B72" s="27"/>
      <c r="C72" s="27"/>
      <c r="D72" s="27"/>
      <c r="E72" s="3">
        <f>SUM(E69:E71:E70:E71)</f>
        <v>66800</v>
      </c>
      <c r="F72" s="28"/>
      <c r="G72" s="28"/>
      <c r="H72" s="3">
        <f>SUM(H70:H71)</f>
        <v>66800</v>
      </c>
    </row>
    <row r="73" spans="1:8" ht="15" customHeight="1" x14ac:dyDescent="0.2">
      <c r="D73" s="11"/>
      <c r="E73" s="11"/>
    </row>
    <row r="74" spans="1:8" ht="12.75" customHeight="1" x14ac:dyDescent="0.2">
      <c r="A74" s="11" t="s">
        <v>39</v>
      </c>
    </row>
    <row r="75" spans="1:8" ht="14.25" customHeight="1" x14ac:dyDescent="0.2">
      <c r="A75" s="33" t="s">
        <v>16</v>
      </c>
      <c r="B75" s="33"/>
      <c r="C75" s="33"/>
      <c r="D75" s="2" t="s">
        <v>4</v>
      </c>
      <c r="E75" s="2" t="s">
        <v>19</v>
      </c>
      <c r="F75" s="33" t="s">
        <v>5</v>
      </c>
      <c r="G75" s="33"/>
      <c r="H75" s="33"/>
    </row>
    <row r="76" spans="1:8" x14ac:dyDescent="0.2">
      <c r="A76" s="34" t="s">
        <v>26</v>
      </c>
      <c r="B76" s="34"/>
      <c r="C76" s="34"/>
      <c r="D76" s="12" t="s">
        <v>26</v>
      </c>
      <c r="E76" s="6">
        <v>0</v>
      </c>
      <c r="F76" s="33" t="s">
        <v>26</v>
      </c>
      <c r="G76" s="33"/>
      <c r="H76" s="6">
        <v>0</v>
      </c>
    </row>
    <row r="77" spans="1:8" ht="23.25" customHeight="1" x14ac:dyDescent="0.2">
      <c r="A77" s="1"/>
      <c r="D77" s="1"/>
    </row>
    <row r="78" spans="1:8" x14ac:dyDescent="0.2">
      <c r="A78" s="11" t="s">
        <v>40</v>
      </c>
    </row>
    <row r="79" spans="1:8" ht="22.5" x14ac:dyDescent="0.2">
      <c r="A79" s="31" t="s">
        <v>16</v>
      </c>
      <c r="B79" s="31"/>
      <c r="C79" s="31"/>
      <c r="D79" s="2" t="s">
        <v>4</v>
      </c>
      <c r="E79" s="15" t="s">
        <v>77</v>
      </c>
      <c r="F79" s="31" t="s">
        <v>5</v>
      </c>
      <c r="G79" s="31"/>
      <c r="H79" s="31"/>
    </row>
    <row r="80" spans="1:8" ht="18" customHeight="1" x14ac:dyDescent="0.2">
      <c r="A80" s="26" t="s">
        <v>51</v>
      </c>
      <c r="B80" s="26"/>
      <c r="C80" s="26"/>
      <c r="D80" s="9" t="s">
        <v>20</v>
      </c>
      <c r="E80" s="10">
        <v>146000</v>
      </c>
      <c r="F80" s="23" t="s">
        <v>78</v>
      </c>
      <c r="G80" s="23"/>
      <c r="H80" s="10">
        <v>27560</v>
      </c>
    </row>
    <row r="81" spans="1:8" ht="13.5" customHeight="1" x14ac:dyDescent="0.2">
      <c r="A81" s="26"/>
      <c r="B81" s="32"/>
      <c r="C81" s="32"/>
      <c r="D81" s="9" t="s">
        <v>90</v>
      </c>
      <c r="E81" s="10"/>
      <c r="F81" s="23" t="s">
        <v>81</v>
      </c>
      <c r="G81" s="24"/>
      <c r="H81" s="10">
        <v>46598</v>
      </c>
    </row>
    <row r="82" spans="1:8" ht="13.5" customHeight="1" x14ac:dyDescent="0.2">
      <c r="A82" s="26"/>
      <c r="B82" s="32"/>
      <c r="C82" s="32"/>
      <c r="D82" s="9" t="s">
        <v>91</v>
      </c>
      <c r="E82" s="10"/>
      <c r="F82" s="23" t="s">
        <v>99</v>
      </c>
      <c r="G82" s="24"/>
      <c r="H82" s="10">
        <v>20059.150000000001</v>
      </c>
    </row>
    <row r="83" spans="1:8" ht="12.75" customHeight="1" x14ac:dyDescent="0.2">
      <c r="A83" s="26"/>
      <c r="B83" s="32"/>
      <c r="C83" s="32"/>
      <c r="D83" s="9" t="s">
        <v>92</v>
      </c>
      <c r="E83" s="10"/>
      <c r="F83" s="23" t="s">
        <v>98</v>
      </c>
      <c r="G83" s="24"/>
      <c r="H83" s="10">
        <v>51782.85</v>
      </c>
    </row>
    <row r="84" spans="1:8" ht="15" customHeight="1" x14ac:dyDescent="0.2">
      <c r="A84" s="26" t="s">
        <v>52</v>
      </c>
      <c r="B84" s="26"/>
      <c r="C84" s="26"/>
      <c r="D84" s="21" t="s">
        <v>66</v>
      </c>
      <c r="E84" s="6">
        <v>8400</v>
      </c>
      <c r="F84" s="31" t="s">
        <v>78</v>
      </c>
      <c r="G84" s="31"/>
      <c r="H84" s="6">
        <f>E84</f>
        <v>8400</v>
      </c>
    </row>
    <row r="85" spans="1:8" ht="15" customHeight="1" x14ac:dyDescent="0.2">
      <c r="A85" s="26" t="s">
        <v>53</v>
      </c>
      <c r="B85" s="26"/>
      <c r="C85" s="26"/>
      <c r="D85" s="9" t="s">
        <v>71</v>
      </c>
      <c r="E85" s="10">
        <v>17000</v>
      </c>
      <c r="F85" s="23" t="s">
        <v>78</v>
      </c>
      <c r="G85" s="23"/>
      <c r="H85" s="10">
        <f>E85</f>
        <v>17000</v>
      </c>
    </row>
    <row r="86" spans="1:8" ht="12.75" customHeight="1" x14ac:dyDescent="0.2">
      <c r="A86" s="27" t="s">
        <v>27</v>
      </c>
      <c r="B86" s="27"/>
      <c r="C86" s="27"/>
      <c r="D86" s="27"/>
      <c r="E86" s="3">
        <f>SUM(E79:E85)</f>
        <v>171400</v>
      </c>
      <c r="F86" s="28"/>
      <c r="G86" s="28"/>
      <c r="H86" s="3">
        <f>SUM(H79:H85)</f>
        <v>171400</v>
      </c>
    </row>
    <row r="87" spans="1:8" x14ac:dyDescent="0.2">
      <c r="A87" s="1"/>
      <c r="B87" s="13"/>
      <c r="C87" s="1"/>
      <c r="D87" s="1"/>
      <c r="E87" s="1"/>
    </row>
    <row r="88" spans="1:8" ht="12.75" customHeight="1" x14ac:dyDescent="0.2">
      <c r="A88" s="11" t="s">
        <v>7</v>
      </c>
      <c r="E88" s="16"/>
    </row>
    <row r="89" spans="1:8" ht="22.5" x14ac:dyDescent="0.2">
      <c r="A89" s="31" t="s">
        <v>16</v>
      </c>
      <c r="B89" s="31"/>
      <c r="C89" s="31"/>
      <c r="D89" s="2" t="s">
        <v>4</v>
      </c>
      <c r="E89" s="15" t="s">
        <v>77</v>
      </c>
      <c r="F89" s="31" t="s">
        <v>5</v>
      </c>
      <c r="G89" s="31"/>
      <c r="H89" s="31"/>
    </row>
    <row r="90" spans="1:8" x14ac:dyDescent="0.2">
      <c r="A90" s="26" t="s">
        <v>54</v>
      </c>
      <c r="B90" s="26"/>
      <c r="C90" s="26"/>
      <c r="D90" s="9" t="s">
        <v>23</v>
      </c>
      <c r="E90" s="10">
        <v>23031</v>
      </c>
      <c r="F90" s="23" t="s">
        <v>78</v>
      </c>
      <c r="G90" s="23"/>
      <c r="H90" s="10">
        <v>22500</v>
      </c>
    </row>
    <row r="91" spans="1:8" x14ac:dyDescent="0.2">
      <c r="A91" s="17"/>
      <c r="B91" s="17"/>
      <c r="C91" s="17"/>
      <c r="D91" s="9" t="s">
        <v>88</v>
      </c>
      <c r="E91" s="10"/>
      <c r="F91" s="23" t="s">
        <v>89</v>
      </c>
      <c r="G91" s="24"/>
      <c r="H91" s="10">
        <v>531</v>
      </c>
    </row>
    <row r="92" spans="1:8" ht="14.25" customHeight="1" x14ac:dyDescent="0.2">
      <c r="A92" s="26" t="s">
        <v>55</v>
      </c>
      <c r="B92" s="26"/>
      <c r="C92" s="26"/>
      <c r="D92" s="9" t="s">
        <v>24</v>
      </c>
      <c r="E92" s="10">
        <v>50000</v>
      </c>
      <c r="F92" s="23" t="s">
        <v>78</v>
      </c>
      <c r="G92" s="23"/>
      <c r="H92" s="10">
        <f>E92</f>
        <v>50000</v>
      </c>
    </row>
    <row r="93" spans="1:8" ht="14.25" customHeight="1" x14ac:dyDescent="0.2">
      <c r="A93" s="27" t="s">
        <v>25</v>
      </c>
      <c r="B93" s="27"/>
      <c r="C93" s="27"/>
      <c r="D93" s="27"/>
      <c r="E93" s="3">
        <f>SUM(E90:E92)</f>
        <v>73031</v>
      </c>
      <c r="F93" s="28"/>
      <c r="G93" s="28"/>
      <c r="H93" s="3">
        <f>SUM(H90:H92)</f>
        <v>73031</v>
      </c>
    </row>
    <row r="94" spans="1:8" ht="13.5" customHeight="1" x14ac:dyDescent="0.2">
      <c r="D94" s="11"/>
      <c r="E94" s="11"/>
    </row>
    <row r="95" spans="1:8" ht="21" customHeight="1" x14ac:dyDescent="0.2">
      <c r="A95" s="29" t="s">
        <v>29</v>
      </c>
      <c r="B95" s="29"/>
      <c r="C95" s="29"/>
      <c r="D95" s="29"/>
      <c r="E95" s="14">
        <f>SUM(E93,E86,E72,E66,E57,E53,E46)</f>
        <v>907031</v>
      </c>
      <c r="H95" s="14">
        <f>SUM(H93+H86+H72+H66+H58+H53+H46)</f>
        <v>907031</v>
      </c>
    </row>
    <row r="96" spans="1:8" ht="21" customHeight="1" x14ac:dyDescent="0.2">
      <c r="A96" s="18"/>
      <c r="B96" s="18"/>
      <c r="C96" s="18"/>
      <c r="D96" s="18"/>
      <c r="E96" s="14"/>
      <c r="H96" s="14"/>
    </row>
    <row r="97" spans="1:8" ht="21" customHeight="1" x14ac:dyDescent="0.2">
      <c r="A97" s="18"/>
      <c r="B97" s="18"/>
      <c r="C97" s="18"/>
      <c r="D97" s="18"/>
      <c r="E97" s="14"/>
      <c r="H97" s="14"/>
    </row>
    <row r="98" spans="1:8" ht="23.25" customHeight="1" x14ac:dyDescent="0.2">
      <c r="A98" s="30" t="s">
        <v>8</v>
      </c>
      <c r="B98" s="30"/>
      <c r="C98" s="30"/>
      <c r="D98" s="30"/>
      <c r="E98" s="30"/>
      <c r="F98" s="30"/>
      <c r="G98" s="30"/>
      <c r="H98" s="30"/>
    </row>
    <row r="99" spans="1:8" x14ac:dyDescent="0.2">
      <c r="A99" s="7"/>
      <c r="B99" s="7"/>
      <c r="C99" s="7"/>
      <c r="D99" s="7"/>
      <c r="E99" s="7"/>
      <c r="F99" s="7"/>
      <c r="G99" s="7"/>
      <c r="H99" s="7"/>
    </row>
    <row r="100" spans="1:8" ht="25.5" customHeight="1" x14ac:dyDescent="0.2">
      <c r="A100" s="25" t="s">
        <v>103</v>
      </c>
      <c r="B100" s="25"/>
      <c r="C100" s="25"/>
      <c r="D100" s="25"/>
      <c r="E100" s="25"/>
      <c r="F100" s="25"/>
      <c r="G100" s="25"/>
      <c r="H100" s="25"/>
    </row>
    <row r="101" spans="1:8" ht="17.25" customHeight="1" x14ac:dyDescent="0.2"/>
    <row r="102" spans="1:8" x14ac:dyDescent="0.2">
      <c r="A102" s="22"/>
      <c r="B102" s="22"/>
      <c r="C102" s="22"/>
      <c r="D102" s="22"/>
      <c r="E102" s="22"/>
      <c r="F102" s="22"/>
      <c r="G102" s="22"/>
      <c r="H102" s="22"/>
    </row>
    <row r="103" spans="1:8" x14ac:dyDescent="0.2">
      <c r="A103" s="1"/>
    </row>
    <row r="104" spans="1:8" x14ac:dyDescent="0.2">
      <c r="A104" s="2" t="s">
        <v>35</v>
      </c>
      <c r="B104" s="2" t="s">
        <v>104</v>
      </c>
      <c r="C104" s="2"/>
      <c r="D104" s="2"/>
      <c r="E104" s="2" t="s">
        <v>30</v>
      </c>
      <c r="F104" s="2"/>
    </row>
    <row r="105" spans="1:8" x14ac:dyDescent="0.2">
      <c r="A105" s="2" t="s">
        <v>36</v>
      </c>
      <c r="B105" s="2" t="s">
        <v>105</v>
      </c>
      <c r="C105" s="2"/>
      <c r="D105" s="2"/>
      <c r="E105" s="2"/>
      <c r="F105" s="2"/>
    </row>
    <row r="106" spans="1:8" x14ac:dyDescent="0.2">
      <c r="A106" s="2" t="s">
        <v>87</v>
      </c>
      <c r="B106" s="2" t="s">
        <v>106</v>
      </c>
      <c r="C106" s="2"/>
      <c r="D106" s="2"/>
      <c r="E106" s="12" t="s">
        <v>108</v>
      </c>
      <c r="F106" s="2"/>
    </row>
  </sheetData>
  <mergeCells count="98">
    <mergeCell ref="A1:H1"/>
    <mergeCell ref="A3:H3"/>
    <mergeCell ref="A4:H4"/>
    <mergeCell ref="A5:H5"/>
    <mergeCell ref="A7:H7"/>
    <mergeCell ref="A9:H9"/>
    <mergeCell ref="A18:H19"/>
    <mergeCell ref="A20:H20"/>
    <mergeCell ref="A38:H38"/>
    <mergeCell ref="A42:C42"/>
    <mergeCell ref="F42:H42"/>
    <mergeCell ref="A17:H17"/>
    <mergeCell ref="A11:H11"/>
    <mergeCell ref="A13:H13"/>
    <mergeCell ref="A15:H15"/>
    <mergeCell ref="A22:H22"/>
    <mergeCell ref="A37:H37"/>
    <mergeCell ref="A39:H39"/>
    <mergeCell ref="E40:H40"/>
    <mergeCell ref="A41:H41"/>
    <mergeCell ref="A45:C45"/>
    <mergeCell ref="F45:G45"/>
    <mergeCell ref="A46:D46"/>
    <mergeCell ref="F46:G46"/>
    <mergeCell ref="A43:C43"/>
    <mergeCell ref="F43:G43"/>
    <mergeCell ref="A44:C44"/>
    <mergeCell ref="F44:G44"/>
    <mergeCell ref="A48:H48"/>
    <mergeCell ref="A57:C57"/>
    <mergeCell ref="F57:G57"/>
    <mergeCell ref="A58:D58"/>
    <mergeCell ref="F58:G58"/>
    <mergeCell ref="A49:C49"/>
    <mergeCell ref="F49:H49"/>
    <mergeCell ref="A50:C50"/>
    <mergeCell ref="F50:G50"/>
    <mergeCell ref="A51:C51"/>
    <mergeCell ref="F51:G51"/>
    <mergeCell ref="A61:C61"/>
    <mergeCell ref="F61:H61"/>
    <mergeCell ref="A52:C52"/>
    <mergeCell ref="F52:G52"/>
    <mergeCell ref="A53:D53"/>
    <mergeCell ref="F53:G53"/>
    <mergeCell ref="A55:H55"/>
    <mergeCell ref="A56:C56"/>
    <mergeCell ref="F56:H56"/>
    <mergeCell ref="A65:C65"/>
    <mergeCell ref="F65:G65"/>
    <mergeCell ref="A66:D66"/>
    <mergeCell ref="F66:G66"/>
    <mergeCell ref="A69:C69"/>
    <mergeCell ref="F69:H69"/>
    <mergeCell ref="A62:C62"/>
    <mergeCell ref="F62:G62"/>
    <mergeCell ref="A63:C63"/>
    <mergeCell ref="F63:G63"/>
    <mergeCell ref="A64:C64"/>
    <mergeCell ref="F64:G64"/>
    <mergeCell ref="A75:C75"/>
    <mergeCell ref="F75:H75"/>
    <mergeCell ref="A76:C76"/>
    <mergeCell ref="F76:G76"/>
    <mergeCell ref="A79:C79"/>
    <mergeCell ref="F79:H79"/>
    <mergeCell ref="A70:C70"/>
    <mergeCell ref="F70:G70"/>
    <mergeCell ref="A71:C71"/>
    <mergeCell ref="F71:G71"/>
    <mergeCell ref="A72:D72"/>
    <mergeCell ref="F72:G72"/>
    <mergeCell ref="A86:D86"/>
    <mergeCell ref="F86:G86"/>
    <mergeCell ref="A89:C89"/>
    <mergeCell ref="F89:H89"/>
    <mergeCell ref="A90:C90"/>
    <mergeCell ref="F90:G90"/>
    <mergeCell ref="A85:C85"/>
    <mergeCell ref="F85:G85"/>
    <mergeCell ref="F81:G81"/>
    <mergeCell ref="F82:G82"/>
    <mergeCell ref="A81:C81"/>
    <mergeCell ref="A82:C82"/>
    <mergeCell ref="A80:C80"/>
    <mergeCell ref="F80:G80"/>
    <mergeCell ref="A84:C84"/>
    <mergeCell ref="F84:G84"/>
    <mergeCell ref="A83:C83"/>
    <mergeCell ref="F83:G83"/>
    <mergeCell ref="F91:G91"/>
    <mergeCell ref="A100:H100"/>
    <mergeCell ref="A92:C92"/>
    <mergeCell ref="F92:G92"/>
    <mergeCell ref="A93:D93"/>
    <mergeCell ref="F93:G93"/>
    <mergeCell ref="A95:D95"/>
    <mergeCell ref="A98:H98"/>
  </mergeCells>
  <pageMargins left="0.25" right="0.25" top="0.75" bottom="0.75" header="0.3" footer="0.3"/>
  <pageSetup paperSize="9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I. izmjene programa održavanja</vt:lpstr>
    </vt:vector>
  </TitlesOfParts>
  <Company>Investintech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A2E_Engine</dc:creator>
  <cp:lastModifiedBy>Anamarija Rimay</cp:lastModifiedBy>
  <cp:lastPrinted>2026-06-29T11:33:44Z</cp:lastPrinted>
  <dcterms:created xsi:type="dcterms:W3CDTF">2018-11-14T04:36:34Z</dcterms:created>
  <dcterms:modified xsi:type="dcterms:W3CDTF">2026-07-09T12:38:22Z</dcterms:modified>
</cp:coreProperties>
</file>