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448F7809-226A-49F5-9580-BB270547FA89}" xr6:coauthVersionLast="47" xr6:coauthVersionMax="47" xr10:uidLastSave="{00000000-0000-0000-0000-000000000000}"/>
  <bookViews>
    <workbookView xWindow="-120" yWindow="-120" windowWidth="29040" windowHeight="15720" tabRatio="950" xr2:uid="{00000000-000D-0000-FFFF-FFFF00000000}"/>
  </bookViews>
  <sheets>
    <sheet name="NASLOVNICA" sheetId="71" r:id="rId1"/>
    <sheet name="Opće napomene" sheetId="72" r:id="rId2"/>
    <sheet name="Stara Baška ograda" sheetId="14" r:id="rId3"/>
    <sheet name="Stara Baška nogostup" sheetId="78" r:id="rId4"/>
    <sheet name="REKAPITULACIJA" sheetId="79" r:id="rId5"/>
  </sheets>
  <definedNames>
    <definedName name="Excel_BuiltIn_Print_Area_1_1" localSheetId="4">#REF!</definedName>
    <definedName name="Excel_BuiltIn_Print_Area_1_1" localSheetId="3">#REF!</definedName>
    <definedName name="Excel_BuiltIn_Print_Area_1_1" localSheetId="2">#REF!</definedName>
    <definedName name="Excel_BuiltIn_Print_Area_1_1">#REF!</definedName>
    <definedName name="Excel_BuiltIn_Print_Titles_1" localSheetId="4">#REF!</definedName>
    <definedName name="Excel_BuiltIn_Print_Titles_1" localSheetId="3">#REF!</definedName>
    <definedName name="Excel_BuiltIn_Print_Titles_1" localSheetId="2">#REF!</definedName>
    <definedName name="Excel_BuiltIn_Print_Titles_1">#REF!</definedName>
    <definedName name="_xlnm.Print_Area" localSheetId="0">NASLOVNICA!$A$1:$B$35</definedName>
    <definedName name="_xlnm.Print_Area" localSheetId="4">REKAPITULACIJA!$A$1:$F$7</definedName>
    <definedName name="_xlnm.Print_Area" localSheetId="3">'Stara Baška nogostup'!$A$1:$F$30</definedName>
    <definedName name="_xlnm.Print_Area" localSheetId="2">'Stara Baška ograda'!$A$1:$F$28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79" l="1"/>
  <c r="A3" i="79"/>
  <c r="B2" i="79"/>
  <c r="A22" i="14"/>
  <c r="A2" i="79"/>
  <c r="A24" i="78"/>
  <c r="F18" i="78" l="1"/>
  <c r="F17" i="78"/>
  <c r="F19" i="78"/>
  <c r="F16" i="78"/>
  <c r="F15" i="78"/>
  <c r="F14" i="78"/>
  <c r="F13" i="78"/>
  <c r="F12" i="78"/>
  <c r="F11" i="78"/>
  <c r="F10" i="78"/>
  <c r="F9" i="78"/>
  <c r="F8" i="78"/>
  <c r="F7" i="78"/>
  <c r="B25" i="78"/>
  <c r="B24" i="78"/>
  <c r="F20" i="78" l="1"/>
  <c r="F25" i="78"/>
  <c r="F16" i="14"/>
  <c r="F8" i="14"/>
  <c r="F15" i="14"/>
  <c r="F14" i="14"/>
  <c r="F13" i="14"/>
  <c r="F28" i="78" l="1"/>
  <c r="F29" i="78" s="1"/>
  <c r="F30" i="78" s="1"/>
  <c r="F3" i="79"/>
  <c r="F7" i="14"/>
  <c r="F12" i="14"/>
  <c r="B23" i="14" l="1"/>
  <c r="B22" i="14"/>
  <c r="F17" i="14"/>
  <c r="F10" i="14"/>
  <c r="F9" i="14"/>
  <c r="F18" i="14" l="1"/>
  <c r="F23" i="14" l="1"/>
  <c r="F26" i="14" l="1"/>
  <c r="F27" i="14" s="1"/>
  <c r="F28" i="14" s="1"/>
  <c r="F2" i="79"/>
  <c r="F5" i="79" s="1"/>
  <c r="F6" i="79" s="1"/>
  <c r="F7" i="79" s="1"/>
</calcChain>
</file>

<file path=xl/sharedStrings.xml><?xml version="1.0" encoding="utf-8"?>
<sst xmlns="http://schemas.openxmlformats.org/spreadsheetml/2006/main" count="108" uniqueCount="76">
  <si>
    <t>kom</t>
  </si>
  <si>
    <t>m</t>
  </si>
  <si>
    <t>m2</t>
  </si>
  <si>
    <t>R.br.</t>
  </si>
  <si>
    <t>Opis stavke</t>
  </si>
  <si>
    <t>j.m.</t>
  </si>
  <si>
    <t>količina</t>
  </si>
  <si>
    <t>iznos</t>
  </si>
  <si>
    <t>UKUPNO</t>
  </si>
  <si>
    <t>REKAPITULACIJA</t>
  </si>
  <si>
    <t>PDV</t>
  </si>
  <si>
    <t>SVEUKUPNO</t>
  </si>
  <si>
    <t>POSTAVLJANJE ZAŠTITNIH ODBOJNIH OGRADA</t>
  </si>
  <si>
    <t>cijena [€]</t>
  </si>
  <si>
    <t>Postavljanje polukružnog početka-završetka, jednostrane  ograde (JO). Polukružni početak-završetak čelične zaštitne ograde postavlja se prema izvedbenom elaboratu prometne opreme, a u skladu s važećim Pravilnikom o prometnim znakovima, opremi i signalizaciji na cestama i važećim hrvatskim normama koje reguliraju to područje. Jedinična cijena sadrži nabavu svih elemenata zaštićenih protiv korozije toplim cinčanjem (EN ISO 1461), sve prijevoze i prijenose te sav rad i materijal potreban za ugradnju po uvjetima iz projekta. Obračun je po komadu postavljenih elemenata. Izvedba, kontrola kakvoće i obračun prema OTU 9-04. i 9-04.1.</t>
  </si>
  <si>
    <t>INVESTITOR:</t>
  </si>
  <si>
    <t>RAZINA PROJEKTA:</t>
  </si>
  <si>
    <t>IZVEDBENI PROJEKT</t>
  </si>
  <si>
    <t>TROŠKOVNIK</t>
  </si>
  <si>
    <t>PROJEKTANT:</t>
  </si>
  <si>
    <t>NAZIV ELABORATA:</t>
  </si>
  <si>
    <t xml:space="preserve">OPĆE NAPOMENE </t>
  </si>
  <si>
    <t>(1) Ponuditelj je dužan upoznati se s dokumentacijom o nabavi, zainteresirani ponuditelji mogu izvršiti pregled lokacije izvedbe radova, kako bi ponuda uključivala sve troškove potrebne za dovršetak ugovora. Ukoliko se prije predaje ponude utvrdi eventualna nepravilnost, nepotpunost ili nejasnoća u opisu određene stavke, Ponuditelj je dužan pismenim putem kontaktirati Naručitelja radi objašnjenja.</t>
  </si>
  <si>
    <t>(2) Izvođač je dužan pridržavati se svih važećih zakona, propisa i normi.  Svi radovi moraju se izvesti solidno i stručno prema važećim propisima i pravilima struke.</t>
  </si>
  <si>
    <t>(3) Za sve stavke troškovnika u kojima se navodi  patent, tip ili određeno podrijetlo ponuditelj može ponuditi „jednakovrijedno“ navedenom. Isto vrijedi i za sve navedene norme i standarde. Dokazivanje jednakovrijednosti obveza je ponuđača. Jednakovrijedna norma i standard mogu biti jedino stroži od navedene norme.</t>
  </si>
  <si>
    <t xml:space="preserve">(4) Radovi će se obračunati temeljem količina izvedenih radova, kako ih izmjeri izvođač i ovjeri nadzorni inženjer i temeljem ugovorenih jediničnih cijena. </t>
  </si>
  <si>
    <t>(5) Jedinične cijene obuhvaćaju sav rad, strojeve, opremu, materijal, prijevoze, režiju gradilišta. Sav montažni i sitni materijal je uključen i ne obračunava se zasebnim stavkama. Uključene su sve vrste radova na izradi i montaži provizorija i radnih skela, sve vrste radova na montaži gradilišne opreme i provedbi svih zaštitnih mjera. Isto tako, sva ispitivanja i podešavanja; po završetku svake faze i konačna ispitivanja  i otklanjanje eventualnih nedostataka u jamstvenom roku su uključena u jedinične cijene stavaka troškovnika i neće se posebno obračunavati. Isto tako jedinične cijene obuhvaćaju izradu uputa za rukovanje i održavanje ugrađene opreme i izradu svih protokola o ispitivanju (ukoliko to nije predviđeno pojedinačnom stavkom).</t>
  </si>
  <si>
    <t>(6) Jediničnim cijenama obuhvaćeno je osiguranje kakvoće, odnosno svi troškovi prethodnih i tekućih ispitivanja osnovnih materijala, poluproizvoda i dovršenih radova u skladu s važećim tehničkim propisima, pravilnicima, normama i tehničkim uvjetima Naručitelja. Materijal i oprema, koju izvođač dobavlja i ugrađuje, mora imati isprave o sukladnosti i uvjerenja o kakvoći u skladu sa važećim zakonima i propisima (tvornička ispitivanja i atesti, certifikati sukladnosti i sl.). Sva kontrolna ispitivanja ponuđač je dužan ukalkulirati u jediničnu cijenu.</t>
  </si>
  <si>
    <t>Projektant:</t>
  </si>
  <si>
    <r>
      <t>(8) Sukladno članku 54. Zakona o gradnji (NN 153/13, 20/17, 39/19, 125/19), Izvođač radova je u cijelosti odgovoran za:
- gospodarenje građevnim otpadom nastalim tijekom građenja na gradilištu sukladno propisima i zakonu koji uređuju gospodarenje otpadom;
- oporabu i/ili zbrinjavanje građevnog otpada nastalim tijekom građenja na gradilištu sukladno propisima i zakonu koji uređuju gospodarenje otpadom;
i sukladno tome mora uračunati u sve stavke troškovnika u kojima se javlja građevinski otpad sve troškove koji proizlaze iz gore navedene obaveze Izvođača.
Sve materijale iz iskopa koji u naravi predstavljaju mineralnu sirovinu, a koji projektom nisu predviđeni za korištenje na samom gradilištu, Izvođač mora prevesti na reciklažno dvorište,</t>
    </r>
    <r>
      <rPr>
        <sz val="11"/>
        <rFont val="Calibri"/>
        <family val="2"/>
        <charset val="238"/>
        <scheme val="minor"/>
      </rPr>
      <t xml:space="preserve"> sukladno Zakonu o održivom gospodarenju otpadom.</t>
    </r>
    <r>
      <rPr>
        <sz val="11"/>
        <color theme="1"/>
        <rFont val="Calibri"/>
        <family val="2"/>
        <scheme val="minor"/>
      </rPr>
      <t xml:space="preserve">
</t>
    </r>
  </si>
  <si>
    <t>(9) Izvođač je dužan gradilište održavati čistim, a na kraju radova treba izvesti detaljno čišćenje. Navedeni troškovi moraju biti uključeni u jedinične cijene stavaka troškovnika.</t>
  </si>
  <si>
    <t xml:space="preserve">(10) Izvođač je dužan zaštititi postojeći teren s pripadajućom vegetacijom od oštećivanja tijekom izvođenja radova. Ako se površine postojećeg terena s pripadajućom vegetacijom oštete tijekom izvođenja radova, izvođač je dužan izvršiti biološku sanaciju iste, i to o svom trošku. 
</t>
  </si>
  <si>
    <t>paušal</t>
  </si>
  <si>
    <t>(7) Jediničnim cijenama obuhvaćeni su troškovi uslijed isključenja i uključenja postojećih instalacija. Označavanje položaja postojećih podzemnih instalacija obračunato je zasebnom stavkom.</t>
  </si>
  <si>
    <t>Označivanje instalacija. Prije početka radova na postavljanju odbojnih ograda, izvođač je dužan zatražiti i u suradnji s predstavnicima komunalnih i javnih društava čije se instalacije nalaze u području zahvata, utvrditi i označiti položaje i dubine instalacija. Tijekom gradnje treba pratiti, da ne dođe do njihovog oštećenja. Ukoliko se instalacije oštete zbog nesavjesnog i nestručnog rada izvoditelja, njegova je dužnost popraviti oštećenja u svom trošku. 
Obračunati svi potrebni radovi, pomoćna sredstva i dr. za pronalaženje i označivanje – iskolčenje položaja postojećih instalacija.  Paušalno.</t>
  </si>
  <si>
    <t xml:space="preserve">MARTIN BRNELIĆ, mag.ing.aedif. </t>
  </si>
  <si>
    <t>G 5859</t>
  </si>
  <si>
    <t>BROJ PROJEKTA:</t>
  </si>
  <si>
    <t xml:space="preserve">OPĆINA PUNAT 
Novi put 2, 51511 PUNAT 
OIB: 59398328383 </t>
  </si>
  <si>
    <t>Martin Brnelić</t>
  </si>
  <si>
    <t>TROŠKOVNIK - Stara Baška</t>
  </si>
  <si>
    <t>Ručno krčenje šiblja i granja promjera debla do 10 cm.  Zaostalo šiblje nakon rada ručno se prenosi na za to predviđenu deponiju. U stavku je uključen utovar u prijevozno sredstvo, prijevoz i zbrinjavanje sukladno Zakonu o gospodarenju otpadom na reciklažno dvorište. Obračun po m2 raskrčene površine.</t>
  </si>
  <si>
    <t>Postavljanje prometnog znaka s retroreflektirajućom folijom klase II, debljine lima 2 mm. Znak koji se postavlja je oznake K12 - ploča za označavanje bočne zapreke. 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9.01.3.</t>
  </si>
  <si>
    <t>Postavljanje prometnog znaka s retroreflektirajućom folijom klase II, debljine lima 2 mm. Znak koji se postavlja je oznake K12-1 - ploča za označavanje bočne zapreke. 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9.01.3.</t>
  </si>
  <si>
    <t>Nabava, prijevoz i postavljanje stupova od FeZn cijevi, Ø 63,5 mm. Stupovi se postavljaju u skladu s projektom prometne opreme i signalizacije, važećim Pravilnikom o prometnim znakovima, opremi i signalizaciji na cestama i važećim hrvatskim normama koje reguliraju to područje. U cijeni je uključena dobava i postava stupova prema projektu, betonski temelj dimenzija 0,50 x 0,50 x 0,50m svi prijevozi i prijenosi sa skladištenjem te sav rad i materijal za ugradnju po uvjetima iz projekta. Obračun je po m1 ugrađenih stupova.  Izvedba i kontrola kakvoće prema OTU 9-01.</t>
  </si>
  <si>
    <t>m'</t>
  </si>
  <si>
    <t>kpl</t>
  </si>
  <si>
    <t>Čišćenje gradilišta, uključujući utovar i odvoz svog nastalog otpada, materijala i opreme te dovođenje cestovne i okolnih površina u prvobitno stanje.</t>
  </si>
  <si>
    <t>Organizacija privremene regulacije prometa za vrijeme izvođenja radova. Stavka uključuje izradu prometnog elaborata za reguliranje prometa za vrijeme izvođenja radova, dobavu, dopremu, postavljanje i održavanje prometne signalizacije te njeno uklanjanje po završetku radova. Obračun po kompletno dovršenoj stavci.</t>
  </si>
  <si>
    <t>izvedbenom projektu IZ 391/25</t>
  </si>
  <si>
    <t xml:space="preserve">Napomena: ovim troškovnikom razrađena je zaštitne ograde prema </t>
  </si>
  <si>
    <t xml:space="preserve">Ugradnja ograde pobijanjem u tlo. Izrada, dobava i ugradnja zaštitne cestovne ograde  klase N2 prema projektnoj dokumentaciji.  Način ugradnje odbojne ograde je pobijanje u teren. Dubina pobijanja min 0,85 m.  Čelična zaštitna ograda mora biti konstruirana prema nizu normi HRN EN 1317 i imati sve ateste koji to potvrđuju. Ograda nema distancera, a opremljena je katadiopterima na razmaku 8,0 m. Svi elementi ograde moraju biti antikorozivno zaštićeni postupkom toplog pocinčavanja prema normama HRN EN ISO 1461. U jediničnu cijenu sadržan je sav materijal i rad na izradi, dobavi, dopremi i montaži ograde  te sav pribor, materijal i rad potreban za ugradnju ograde, pričvršćenja i sidrenja, odnosno temeljenje ograde i antikorozivna zaštita (vruće cinčanje svih elemenata). U svemu prema detaljima proizvođača i OTU. </t>
  </si>
  <si>
    <t>Obračun po m' ugrađene odbojne ograde.</t>
  </si>
  <si>
    <t>Lokacija: Stara Baška, kbr. 251-252</t>
  </si>
  <si>
    <t>UREĐENJE BANKINE</t>
  </si>
  <si>
    <t>m3</t>
  </si>
  <si>
    <t>Zaustavna crta H14, š=50 cm, obračun po m'</t>
  </si>
  <si>
    <t>Zarezivanje postojećeg asfalta debljine do 10 cm. Obračun po m' zarezanog asfalta.</t>
  </si>
  <si>
    <t>Uklanjanje, utovar na vozilo i odvoz postojećeg asfalta debljine do 10 cm. Obračun po m2 uklonjenog asfalta.</t>
  </si>
  <si>
    <t>Plitki iskop terena bez obzira na kategoriju s utovarom na vozilo. Iskop se vrši strojno na projektiranu kotu. Stavka uključuje sav potreban rad, materijal i strojeve. Odvoz je obračunat posebno. Obračun po m3 iskopanog materijala u sraslom stanju.</t>
  </si>
  <si>
    <t>Odvoz viška materijala od iskopa na deponiju koju osigurava izvođač radova. Obračun po m3 odvezenog materijala od iskopa u sraslom stanju.</t>
  </si>
  <si>
    <r>
      <t>Planiranje posteljice na točnost +/- 3 cm i zbijanje podloge na MS</t>
    </r>
    <r>
      <rPr>
        <sz val="11"/>
        <rFont val="Aptos Narrow"/>
        <family val="2"/>
      </rPr>
      <t>≥</t>
    </r>
    <r>
      <rPr>
        <sz val="11"/>
        <rFont val="Calibri"/>
        <family val="2"/>
        <charset val="238"/>
      </rPr>
      <t>40 MPa. Obračun po m2 isplanirane posteljice.</t>
    </r>
  </si>
  <si>
    <t>Dobava, doprema i ugradnja tipskih betonskih cestovnih rubnjaka dimenzija 15×25×100 cm. Rubnjaci se ugrađuju uspravno tako da visina od kote asfalta iznosi 15 cm, a na mjestima gdje je projektom predviđeno upuštanje 2 cm. Rubnjaci se polažu na temelj od zemljovlažnog betona C16/20 debljine min 10 cm, a zatim se na stražnjoj strani izvodi zalog od istog materijala, na način prikazan na nacrtu. Rubnjaci trebaju biti položeni na razmaku 1 cm, a fuge se ispunjavaju cementnim portom 1:1. Rubnjaci na radijusu &lt;3m trebaju biti rezani na 1/4 duljine. Obračun po m' izvedenih rubnjaka.</t>
  </si>
  <si>
    <t>Dobava, doprema i ugradnja tampona. Granulacija 0-64 i 0-32 mm, ugradnja u sloju debljine prema nacrtu, zbijanje na 80 MPa na cesti i 60 MPa na nogostupu. Obračun po m3 dobavljenog i ugrađenog tampona u zbijenom stanju.</t>
  </si>
  <si>
    <t>Obnova horizontalne signalizacije. Oznake na kolniku izvode se prema prometnom elaboratu, a u skladu s važećim zakonskim i podzakonskim aktima iz područja cestovnog prometa te hrvatskim normama (HRN 1436). U cijenu ulazi sav rad, materijal prijevoz i sve ostalo što je potrebno za potpuni dovršetak posla uključujući potrebna ispitivanja kakvoće materijala i rada.</t>
  </si>
  <si>
    <t>Natpis H63, "STOP", visina slova 1,6 m</t>
  </si>
  <si>
    <r>
      <t xml:space="preserve">Asfaltiranje kolnika. Izrada sloja asfalta po sistemu sitnozrnatog asfaltbetona </t>
    </r>
    <r>
      <rPr>
        <b/>
        <sz val="11"/>
        <rFont val="Calibri"/>
        <family val="2"/>
        <scheme val="minor"/>
      </rPr>
      <t>AC16 Surf</t>
    </r>
    <r>
      <rPr>
        <sz val="11"/>
        <rFont val="Calibri"/>
        <family val="2"/>
        <scheme val="minor"/>
      </rPr>
      <t>, debljine 6 cm. Za ovaj sustav treba primjeniti prirodni ili drobljeni pijesak i kameno brašno (filer). Kvalitetu stijenske mase treba dokazati uvjerenjem o kakvoći, ne starijim od godinu dana. U pogledu kvalitete primjenjivat će se važeće norme. (HRN EN 13108-1:2007, HRN EN 13108-1:2007/Ispr.1:2008 ili jednakovrijedna). Stavka uključuje dobavu, dopremu i ugradnju asfalta kao i prethodno špricanje i premazivanje spojeva bitumenskom emulzijom. Sva tekuća ispitivanja obavlja izvođač o svom trošku.
Obračun po m2 ugrađene asfaltne mase.</t>
    </r>
  </si>
  <si>
    <r>
      <t xml:space="preserve">Asfaltiranje pješačkog hodnika. Izrada sloja asfalta po sistemu sitnozrnatog asfaltbetona </t>
    </r>
    <r>
      <rPr>
        <b/>
        <sz val="11"/>
        <rFont val="Calibri"/>
        <family val="2"/>
        <scheme val="minor"/>
      </rPr>
      <t>AC 8 Surf</t>
    </r>
    <r>
      <rPr>
        <sz val="11"/>
        <rFont val="Calibri"/>
        <family val="2"/>
        <scheme val="minor"/>
      </rPr>
      <t>, debljine 4 cm. Za ovaj sustav treba primjeniti prirodni ili drobljeni pijesak i kameno brašno (filer). Kvalitetu stijenske mase treba dokazati uvjerenjem o kakvoći, ne starijim od godinu dana. U pogledu kvalitete primjenjivat će se važeće norme. (HRN EN 13108-1:2007, HRN EN 13108-1:2007/Ispr.1:2008 ili jednakovrijedna). Stavka uključuje dobavu, dopremu i ugradnju asfalta kao i prethodno špricanje i premazivanje spojeva bitumenskom emulzijom. Sva tekuća ispitivanja obavlja izvođač o svom trošku.
Obračun po m2 ugrađene asfaltne mase.</t>
    </r>
  </si>
  <si>
    <t>a</t>
  </si>
  <si>
    <t>b</t>
  </si>
  <si>
    <t>B</t>
  </si>
  <si>
    <t>A</t>
  </si>
  <si>
    <t xml:space="preserve">POSTAVA NOVE ZAŠTITNE OGRADE NA NERAZVRSTANOJ CESTI U DUŽINI CCA 50 m U STAROJ BAŠKI (kod kbr. 251-252)
</t>
  </si>
  <si>
    <t>IZ 391/25</t>
  </si>
  <si>
    <t>siječanj 2026. godine</t>
  </si>
  <si>
    <t>Napomena: ovim troškovnikom razrađeno je uređenje bankine izvedbom pješačkog hodnika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</si>
</sst>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Aptos Narrow"/>
      <family val="2"/>
    </font>
    <font>
      <sz val="11"/>
      <name val="Calibri"/>
      <family val="2"/>
      <charset val="238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2" fillId="0" borderId="0"/>
  </cellStyleXfs>
  <cellXfs count="79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right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/>
    </xf>
    <xf numFmtId="0" fontId="6" fillId="0" borderId="9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right"/>
    </xf>
    <xf numFmtId="0" fontId="4" fillId="3" borderId="11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4" fontId="4" fillId="3" borderId="1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9" fontId="4" fillId="2" borderId="2" xfId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4" fillId="5" borderId="1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vertical="top"/>
    </xf>
    <xf numFmtId="0" fontId="4" fillId="5" borderId="2" xfId="0" applyFont="1" applyFill="1" applyBorder="1"/>
    <xf numFmtId="4" fontId="4" fillId="5" borderId="2" xfId="0" applyNumberFormat="1" applyFont="1" applyFill="1" applyBorder="1"/>
    <xf numFmtId="0" fontId="0" fillId="0" borderId="9" xfId="0" applyBorder="1" applyAlignment="1">
      <alignment horizontal="center" vertical="top"/>
    </xf>
    <xf numFmtId="4" fontId="0" fillId="0" borderId="9" xfId="0" applyNumberFormat="1" applyBorder="1" applyAlignment="1">
      <alignment horizontal="center"/>
    </xf>
    <xf numFmtId="4" fontId="0" fillId="0" borderId="9" xfId="0" applyNumberFormat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4" fillId="4" borderId="3" xfId="0" applyNumberFormat="1" applyFont="1" applyFill="1" applyBorder="1" applyAlignment="1">
      <alignment horizontal="right"/>
    </xf>
    <xf numFmtId="0" fontId="8" fillId="0" borderId="7" xfId="0" applyFont="1" applyBorder="1" applyAlignment="1">
      <alignment vertical="top" wrapText="1"/>
    </xf>
    <xf numFmtId="0" fontId="0" fillId="0" borderId="8" xfId="0" applyBorder="1" applyAlignment="1">
      <alignment horizontal="center"/>
    </xf>
    <xf numFmtId="164" fontId="0" fillId="0" borderId="0" xfId="0" applyNumberFormat="1" applyAlignment="1">
      <alignment horizontal="right"/>
    </xf>
    <xf numFmtId="0" fontId="6" fillId="0" borderId="8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vertical="top" wrapText="1"/>
    </xf>
    <xf numFmtId="2" fontId="9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vertical="top" wrapText="1"/>
    </xf>
    <xf numFmtId="2" fontId="10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8" xfId="0" applyBorder="1" applyAlignment="1">
      <alignment vertical="top" wrapText="1"/>
    </xf>
    <xf numFmtId="2" fontId="4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right"/>
    </xf>
    <xf numFmtId="9" fontId="4" fillId="3" borderId="2" xfId="1" applyFont="1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</cellXfs>
  <cellStyles count="4">
    <cellStyle name="Normal" xfId="0" builtinId="0"/>
    <cellStyle name="Normal 2" xfId="2" xr:uid="{00000000-0005-0000-0000-000000000000}"/>
    <cellStyle name="Normal 2 2" xfId="3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CCCC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32BF-73C1-4327-AF63-8B2732E5637F}">
  <dimension ref="A1:B44"/>
  <sheetViews>
    <sheetView tabSelected="1" view="pageBreakPreview" zoomScaleNormal="100" zoomScaleSheetLayoutView="100" workbookViewId="0">
      <selection activeCell="B19" sqref="B19"/>
    </sheetView>
  </sheetViews>
  <sheetFormatPr defaultRowHeight="15" x14ac:dyDescent="0.25"/>
  <cols>
    <col min="1" max="1" width="18.140625" customWidth="1"/>
    <col min="2" max="2" width="67" customWidth="1"/>
  </cols>
  <sheetData>
    <row r="1" spans="1:2" x14ac:dyDescent="0.25">
      <c r="A1" s="55"/>
      <c r="B1" s="56"/>
    </row>
    <row r="2" spans="1:2" ht="45" x14ac:dyDescent="0.25">
      <c r="A2" s="60" t="s">
        <v>15</v>
      </c>
      <c r="B2" s="56" t="s">
        <v>38</v>
      </c>
    </row>
    <row r="3" spans="1:2" x14ac:dyDescent="0.25">
      <c r="A3" s="60"/>
      <c r="B3" s="56"/>
    </row>
    <row r="4" spans="1:2" ht="45" x14ac:dyDescent="0.25">
      <c r="A4" s="60" t="s">
        <v>20</v>
      </c>
      <c r="B4" s="56" t="s">
        <v>72</v>
      </c>
    </row>
    <row r="5" spans="1:2" x14ac:dyDescent="0.25">
      <c r="A5" s="60"/>
      <c r="B5" s="56"/>
    </row>
    <row r="6" spans="1:2" x14ac:dyDescent="0.25">
      <c r="A6" s="61"/>
    </row>
    <row r="7" spans="1:2" x14ac:dyDescent="0.25">
      <c r="A7" s="60" t="s">
        <v>16</v>
      </c>
      <c r="B7" s="56" t="s">
        <v>17</v>
      </c>
    </row>
    <row r="8" spans="1:2" x14ac:dyDescent="0.25">
      <c r="A8" s="60"/>
      <c r="B8" s="56"/>
    </row>
    <row r="9" spans="1:2" x14ac:dyDescent="0.25">
      <c r="A9" s="60" t="s">
        <v>37</v>
      </c>
      <c r="B9" s="56" t="s">
        <v>73</v>
      </c>
    </row>
    <row r="10" spans="1:2" x14ac:dyDescent="0.25">
      <c r="A10" s="55"/>
    </row>
    <row r="11" spans="1:2" x14ac:dyDescent="0.25">
      <c r="A11" s="55"/>
      <c r="B11" s="56"/>
    </row>
    <row r="12" spans="1:2" ht="23.25" x14ac:dyDescent="0.25">
      <c r="A12" s="55"/>
      <c r="B12" s="57" t="s">
        <v>18</v>
      </c>
    </row>
    <row r="13" spans="1:2" x14ac:dyDescent="0.25">
      <c r="A13" s="55"/>
      <c r="B13" s="58"/>
    </row>
    <row r="14" spans="1:2" x14ac:dyDescent="0.25">
      <c r="A14" s="55"/>
      <c r="B14" s="56"/>
    </row>
    <row r="15" spans="1:2" x14ac:dyDescent="0.25">
      <c r="A15" s="55"/>
      <c r="B15" s="56"/>
    </row>
    <row r="16" spans="1:2" x14ac:dyDescent="0.25">
      <c r="A16" s="55"/>
      <c r="B16" s="56"/>
    </row>
    <row r="17" spans="1:2" x14ac:dyDescent="0.25">
      <c r="A17" s="55"/>
      <c r="B17" s="56"/>
    </row>
    <row r="20" spans="1:2" x14ac:dyDescent="0.25">
      <c r="A20" s="55"/>
    </row>
    <row r="21" spans="1:2" x14ac:dyDescent="0.25">
      <c r="A21" s="55"/>
    </row>
    <row r="22" spans="1:2" x14ac:dyDescent="0.25">
      <c r="A22" s="55"/>
      <c r="B22" s="59"/>
    </row>
    <row r="23" spans="1:2" x14ac:dyDescent="0.25">
      <c r="A23" s="55"/>
      <c r="B23" s="56"/>
    </row>
    <row r="24" spans="1:2" x14ac:dyDescent="0.25">
      <c r="A24" s="55"/>
      <c r="B24" s="56"/>
    </row>
    <row r="25" spans="1:2" x14ac:dyDescent="0.25">
      <c r="A25" s="55"/>
      <c r="B25" s="56"/>
    </row>
    <row r="26" spans="1:2" x14ac:dyDescent="0.25">
      <c r="A26" s="55"/>
      <c r="B26" s="56"/>
    </row>
    <row r="27" spans="1:2" x14ac:dyDescent="0.25">
      <c r="A27" s="55"/>
      <c r="B27" s="56"/>
    </row>
    <row r="28" spans="1:2" x14ac:dyDescent="0.25">
      <c r="A28" s="55"/>
      <c r="B28" s="56"/>
    </row>
    <row r="29" spans="1:2" x14ac:dyDescent="0.25">
      <c r="A29" s="60"/>
    </row>
    <row r="30" spans="1:2" x14ac:dyDescent="0.25">
      <c r="A30" s="60" t="s">
        <v>19</v>
      </c>
      <c r="B30" s="56" t="s">
        <v>35</v>
      </c>
    </row>
    <row r="31" spans="1:2" x14ac:dyDescent="0.25">
      <c r="A31" s="55"/>
      <c r="B31" s="63" t="s">
        <v>36</v>
      </c>
    </row>
    <row r="32" spans="1:2" x14ac:dyDescent="0.25">
      <c r="A32" s="55"/>
      <c r="B32" s="56"/>
    </row>
    <row r="33" spans="1:2" x14ac:dyDescent="0.25">
      <c r="A33" s="55"/>
      <c r="B33" s="56" t="s">
        <v>74</v>
      </c>
    </row>
    <row r="34" spans="1:2" x14ac:dyDescent="0.25">
      <c r="A34" s="55"/>
      <c r="B34" s="56"/>
    </row>
    <row r="35" spans="1:2" x14ac:dyDescent="0.25">
      <c r="A35" s="55"/>
      <c r="B35" s="56"/>
    </row>
    <row r="36" spans="1:2" x14ac:dyDescent="0.25">
      <c r="A36" s="55"/>
      <c r="B36" s="56"/>
    </row>
    <row r="37" spans="1:2" x14ac:dyDescent="0.25">
      <c r="A37" s="55"/>
      <c r="B37" s="56"/>
    </row>
    <row r="38" spans="1:2" x14ac:dyDescent="0.25">
      <c r="A38" s="55"/>
      <c r="B38" s="56"/>
    </row>
    <row r="39" spans="1:2" x14ac:dyDescent="0.25">
      <c r="A39" s="55"/>
      <c r="B39" s="56"/>
    </row>
    <row r="40" spans="1:2" x14ac:dyDescent="0.25">
      <c r="A40" s="55"/>
      <c r="B40" s="56"/>
    </row>
    <row r="41" spans="1:2" x14ac:dyDescent="0.25">
      <c r="A41" s="55"/>
      <c r="B41" s="56"/>
    </row>
    <row r="42" spans="1:2" x14ac:dyDescent="0.25">
      <c r="A42" s="55"/>
      <c r="B42" s="56"/>
    </row>
    <row r="43" spans="1:2" x14ac:dyDescent="0.25">
      <c r="A43" s="55"/>
      <c r="B43" s="56"/>
    </row>
    <row r="44" spans="1:2" x14ac:dyDescent="0.25">
      <c r="A44" s="55"/>
      <c r="B44" s="56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721C-8430-45F0-8CBF-3448E0EFA225}">
  <dimension ref="A1:B27"/>
  <sheetViews>
    <sheetView view="pageLayout" zoomScaleNormal="100" zoomScaleSheetLayoutView="100" workbookViewId="0">
      <selection activeCell="B4" sqref="B4"/>
    </sheetView>
  </sheetViews>
  <sheetFormatPr defaultRowHeight="15" x14ac:dyDescent="0.25"/>
  <cols>
    <col min="1" max="1" width="11.42578125" customWidth="1"/>
    <col min="2" max="2" width="66.5703125" customWidth="1"/>
  </cols>
  <sheetData>
    <row r="1" spans="1:2" x14ac:dyDescent="0.25">
      <c r="A1" s="55"/>
      <c r="B1" s="56"/>
    </row>
    <row r="2" spans="1:2" x14ac:dyDescent="0.25">
      <c r="A2" s="55"/>
      <c r="B2" s="56" t="s">
        <v>21</v>
      </c>
    </row>
    <row r="3" spans="1:2" x14ac:dyDescent="0.25">
      <c r="A3" s="55"/>
      <c r="B3" s="56"/>
    </row>
    <row r="4" spans="1:2" ht="90" x14ac:dyDescent="0.25">
      <c r="A4" s="55"/>
      <c r="B4" s="56" t="s">
        <v>22</v>
      </c>
    </row>
    <row r="5" spans="1:2" x14ac:dyDescent="0.25">
      <c r="A5" s="55"/>
      <c r="B5" s="56"/>
    </row>
    <row r="6" spans="1:2" ht="45" x14ac:dyDescent="0.25">
      <c r="A6" s="55"/>
      <c r="B6" s="56" t="s">
        <v>23</v>
      </c>
    </row>
    <row r="7" spans="1:2" x14ac:dyDescent="0.25">
      <c r="A7" s="55"/>
      <c r="B7" s="56"/>
    </row>
    <row r="8" spans="1:2" ht="75" x14ac:dyDescent="0.25">
      <c r="A8" s="55"/>
      <c r="B8" s="56" t="s">
        <v>24</v>
      </c>
    </row>
    <row r="9" spans="1:2" x14ac:dyDescent="0.25">
      <c r="A9" s="55"/>
      <c r="B9" s="56"/>
    </row>
    <row r="10" spans="1:2" ht="45" x14ac:dyDescent="0.25">
      <c r="A10" s="55"/>
      <c r="B10" s="56" t="s">
        <v>25</v>
      </c>
    </row>
    <row r="11" spans="1:2" x14ac:dyDescent="0.25">
      <c r="A11" s="55"/>
      <c r="B11" s="56"/>
    </row>
    <row r="12" spans="1:2" ht="165" x14ac:dyDescent="0.25">
      <c r="A12" s="55"/>
      <c r="B12" s="56" t="s">
        <v>26</v>
      </c>
    </row>
    <row r="13" spans="1:2" x14ac:dyDescent="0.25">
      <c r="A13" s="55"/>
      <c r="B13" s="56"/>
    </row>
    <row r="14" spans="1:2" ht="120" x14ac:dyDescent="0.25">
      <c r="A14" s="55"/>
      <c r="B14" s="56" t="s">
        <v>27</v>
      </c>
    </row>
    <row r="15" spans="1:2" x14ac:dyDescent="0.25">
      <c r="A15" s="55"/>
      <c r="B15" s="56"/>
    </row>
    <row r="16" spans="1:2" ht="45" x14ac:dyDescent="0.25">
      <c r="A16" s="55"/>
      <c r="B16" s="56" t="s">
        <v>33</v>
      </c>
    </row>
    <row r="17" spans="1:2" x14ac:dyDescent="0.25">
      <c r="A17" s="55"/>
      <c r="B17" s="56"/>
    </row>
    <row r="18" spans="1:2" ht="240" x14ac:dyDescent="0.25">
      <c r="A18" s="55"/>
      <c r="B18" s="56" t="s">
        <v>29</v>
      </c>
    </row>
    <row r="19" spans="1:2" x14ac:dyDescent="0.25">
      <c r="A19" s="55"/>
      <c r="B19" s="56"/>
    </row>
    <row r="20" spans="1:2" ht="45" x14ac:dyDescent="0.25">
      <c r="A20" s="55"/>
      <c r="B20" s="56" t="s">
        <v>30</v>
      </c>
    </row>
    <row r="21" spans="1:2" x14ac:dyDescent="0.25">
      <c r="A21" s="55"/>
      <c r="B21" s="56"/>
    </row>
    <row r="22" spans="1:2" ht="90" x14ac:dyDescent="0.25">
      <c r="A22" s="55"/>
      <c r="B22" s="56" t="s">
        <v>31</v>
      </c>
    </row>
    <row r="23" spans="1:2" x14ac:dyDescent="0.25">
      <c r="A23" s="55"/>
      <c r="B23" s="56"/>
    </row>
    <row r="24" spans="1:2" x14ac:dyDescent="0.25">
      <c r="A24" s="55"/>
      <c r="B24" s="56"/>
    </row>
    <row r="25" spans="1:2" x14ac:dyDescent="0.25">
      <c r="A25" s="55"/>
      <c r="B25" s="56" t="s">
        <v>28</v>
      </c>
    </row>
    <row r="26" spans="1:2" x14ac:dyDescent="0.25">
      <c r="A26" s="55"/>
      <c r="B26" s="56" t="s">
        <v>39</v>
      </c>
    </row>
    <row r="27" spans="1:2" x14ac:dyDescent="0.25">
      <c r="A27" s="55"/>
      <c r="B27" s="56"/>
    </row>
  </sheetData>
  <pageMargins left="0.7" right="0.7" top="0.75" bottom="0.75" header="0.3" footer="0.3"/>
  <pageSetup paperSize="9" orientation="portrait" verticalDpi="300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D377-EA36-4FE3-9775-322D14600742}">
  <sheetPr codeName="List8"/>
  <dimension ref="A1:K58"/>
  <sheetViews>
    <sheetView view="pageLayout" zoomScaleNormal="100" zoomScaleSheetLayoutView="85" workbookViewId="0">
      <selection activeCell="D7" sqref="D7"/>
    </sheetView>
  </sheetViews>
  <sheetFormatPr defaultRowHeight="15" x14ac:dyDescent="0.25"/>
  <cols>
    <col min="1" max="1" width="5.42578125" style="2" customWidth="1"/>
    <col min="2" max="2" width="48.140625" style="2" customWidth="1"/>
    <col min="3" max="3" width="7.5703125" bestFit="1" customWidth="1"/>
    <col min="4" max="4" width="8.140625" style="4" customWidth="1"/>
    <col min="5" max="5" width="8.7109375" style="4" customWidth="1"/>
    <col min="6" max="6" width="11" style="5" bestFit="1" customWidth="1"/>
    <col min="7" max="7" width="10.140625" bestFit="1" customWidth="1"/>
    <col min="8" max="8" width="79.85546875" customWidth="1"/>
    <col min="9" max="9" width="9.140625" customWidth="1"/>
  </cols>
  <sheetData>
    <row r="1" spans="1:6" ht="15.75" thickBot="1" x14ac:dyDescent="0.3">
      <c r="B1" s="3" t="s">
        <v>40</v>
      </c>
    </row>
    <row r="2" spans="1:6" ht="15.75" thickBot="1" x14ac:dyDescent="0.3">
      <c r="A2" s="68" t="s">
        <v>71</v>
      </c>
      <c r="B2" s="7" t="s">
        <v>12</v>
      </c>
      <c r="C2" s="8"/>
      <c r="D2" s="9"/>
      <c r="E2" s="9"/>
      <c r="F2" s="10"/>
    </row>
    <row r="3" spans="1:6" ht="15.75" thickBot="1" x14ac:dyDescent="0.3">
      <c r="A3" s="6"/>
      <c r="B3" s="7" t="s">
        <v>53</v>
      </c>
      <c r="C3" s="8"/>
      <c r="D3" s="9"/>
      <c r="E3" s="9"/>
      <c r="F3" s="10"/>
    </row>
    <row r="4" spans="1:6" x14ac:dyDescent="0.25">
      <c r="A4" s="64"/>
      <c r="B4" s="65" t="s">
        <v>50</v>
      </c>
      <c r="C4" s="66"/>
      <c r="D4" s="67"/>
      <c r="E4" s="67"/>
      <c r="F4" s="25"/>
    </row>
    <row r="5" spans="1:6" ht="15.75" thickBot="1" x14ac:dyDescent="0.3">
      <c r="A5" s="64"/>
      <c r="B5" s="65" t="s">
        <v>49</v>
      </c>
      <c r="C5" s="66"/>
      <c r="D5" s="67"/>
      <c r="E5" s="67"/>
      <c r="F5" s="25"/>
    </row>
    <row r="6" spans="1:6" ht="15.75" thickBot="1" x14ac:dyDescent="0.3">
      <c r="A6" s="11" t="s">
        <v>3</v>
      </c>
      <c r="B6" s="12" t="s">
        <v>4</v>
      </c>
      <c r="C6" s="13" t="s">
        <v>5</v>
      </c>
      <c r="D6" s="14" t="s">
        <v>6</v>
      </c>
      <c r="E6" s="14" t="s">
        <v>13</v>
      </c>
      <c r="F6" s="15" t="s">
        <v>7</v>
      </c>
    </row>
    <row r="7" spans="1:6" ht="195" x14ac:dyDescent="0.25">
      <c r="A7" s="16">
        <v>1</v>
      </c>
      <c r="B7" s="62" t="s">
        <v>34</v>
      </c>
      <c r="C7" s="52" t="s">
        <v>32</v>
      </c>
      <c r="D7" s="18">
        <v>1</v>
      </c>
      <c r="E7" s="18"/>
      <c r="F7" s="19" t="str">
        <f t="shared" ref="F7:F8" si="0">IF(E7&lt;&gt;0,D7*E7,"")</f>
        <v/>
      </c>
    </row>
    <row r="8" spans="1:6" ht="105" x14ac:dyDescent="0.25">
      <c r="A8" s="16">
        <v>2</v>
      </c>
      <c r="B8" s="22" t="s">
        <v>48</v>
      </c>
      <c r="C8" s="21" t="s">
        <v>46</v>
      </c>
      <c r="D8" s="46">
        <v>1</v>
      </c>
      <c r="E8" s="46"/>
      <c r="F8" s="47" t="str">
        <f t="shared" si="0"/>
        <v/>
      </c>
    </row>
    <row r="9" spans="1:6" ht="105" x14ac:dyDescent="0.25">
      <c r="A9" s="16">
        <v>3</v>
      </c>
      <c r="B9" s="20" t="s">
        <v>41</v>
      </c>
      <c r="C9" s="17" t="s">
        <v>2</v>
      </c>
      <c r="D9" s="18">
        <v>18</v>
      </c>
      <c r="E9" s="18"/>
      <c r="F9" s="19" t="str">
        <f t="shared" ref="F9:F17" si="1">IF(E9&lt;&gt;0,D9*E9,"")</f>
        <v/>
      </c>
    </row>
    <row r="10" spans="1:6" ht="270" x14ac:dyDescent="0.25">
      <c r="A10" s="73">
        <v>4</v>
      </c>
      <c r="B10" s="22" t="s">
        <v>51</v>
      </c>
      <c r="C10" s="75" t="s">
        <v>1</v>
      </c>
      <c r="D10" s="77">
        <v>45</v>
      </c>
      <c r="E10" s="77"/>
      <c r="F10" s="77" t="str">
        <f t="shared" si="1"/>
        <v/>
      </c>
    </row>
    <row r="11" spans="1:6" x14ac:dyDescent="0.25">
      <c r="A11" s="74"/>
      <c r="B11" s="51" t="s">
        <v>52</v>
      </c>
      <c r="C11" s="76"/>
      <c r="D11" s="78"/>
      <c r="E11" s="78"/>
      <c r="F11" s="78"/>
    </row>
    <row r="12" spans="1:6" ht="210" x14ac:dyDescent="0.25">
      <c r="A12" s="16">
        <v>5</v>
      </c>
      <c r="B12" s="54" t="s">
        <v>14</v>
      </c>
      <c r="C12" s="21" t="s">
        <v>0</v>
      </c>
      <c r="D12" s="46">
        <v>2</v>
      </c>
      <c r="E12" s="46"/>
      <c r="F12" s="47" t="str">
        <f t="shared" ref="F12:F16" si="2">IF(E12&lt;&gt;0,D12*E12,"")</f>
        <v/>
      </c>
    </row>
    <row r="13" spans="1:6" ht="240" x14ac:dyDescent="0.25">
      <c r="A13" s="16">
        <v>6</v>
      </c>
      <c r="B13" s="20" t="s">
        <v>42</v>
      </c>
      <c r="C13" s="21" t="s">
        <v>0</v>
      </c>
      <c r="D13" s="46">
        <v>1</v>
      </c>
      <c r="E13" s="46"/>
      <c r="F13" s="47" t="str">
        <f t="shared" si="2"/>
        <v/>
      </c>
    </row>
    <row r="14" spans="1:6" ht="240" x14ac:dyDescent="0.25">
      <c r="A14" s="16">
        <v>7</v>
      </c>
      <c r="B14" s="20" t="s">
        <v>43</v>
      </c>
      <c r="C14" s="21" t="s">
        <v>0</v>
      </c>
      <c r="D14" s="46">
        <v>1</v>
      </c>
      <c r="E14" s="46"/>
      <c r="F14" s="47" t="str">
        <f t="shared" si="2"/>
        <v/>
      </c>
    </row>
    <row r="15" spans="1:6" ht="180" x14ac:dyDescent="0.25">
      <c r="A15" s="16">
        <v>8</v>
      </c>
      <c r="B15" s="20" t="s">
        <v>44</v>
      </c>
      <c r="C15" s="21" t="s">
        <v>45</v>
      </c>
      <c r="D15" s="46">
        <v>8</v>
      </c>
      <c r="E15" s="46"/>
      <c r="F15" s="47" t="str">
        <f t="shared" si="2"/>
        <v/>
      </c>
    </row>
    <row r="16" spans="1:6" ht="45" x14ac:dyDescent="0.25">
      <c r="A16" s="16">
        <v>10</v>
      </c>
      <c r="B16" s="54" t="s">
        <v>47</v>
      </c>
      <c r="C16" s="21" t="s">
        <v>32</v>
      </c>
      <c r="D16" s="46">
        <v>1</v>
      </c>
      <c r="E16" s="46"/>
      <c r="F16" s="47" t="str">
        <f t="shared" si="2"/>
        <v/>
      </c>
    </row>
    <row r="17" spans="1:6" ht="15.75" thickBot="1" x14ac:dyDescent="0.3">
      <c r="A17" s="45"/>
      <c r="B17" s="22"/>
      <c r="C17" s="21"/>
      <c r="D17" s="46"/>
      <c r="E17" s="46"/>
      <c r="F17" s="47" t="str">
        <f t="shared" si="1"/>
        <v/>
      </c>
    </row>
    <row r="18" spans="1:6" s="1" customFormat="1" ht="15.75" thickBot="1" x14ac:dyDescent="0.3">
      <c r="A18" s="41"/>
      <c r="B18" s="42" t="s">
        <v>8</v>
      </c>
      <c r="C18" s="43"/>
      <c r="D18" s="44"/>
      <c r="E18" s="44"/>
      <c r="F18" s="48">
        <f>SUM(F7:F17)</f>
        <v>0</v>
      </c>
    </row>
    <row r="19" spans="1:6" s="1" customFormat="1" x14ac:dyDescent="0.25">
      <c r="A19" s="23"/>
      <c r="B19" s="3"/>
      <c r="D19" s="24"/>
      <c r="E19" s="24"/>
      <c r="F19" s="25"/>
    </row>
    <row r="20" spans="1:6" s="1" customFormat="1" ht="15.75" thickBot="1" x14ac:dyDescent="0.3">
      <c r="A20" s="23"/>
      <c r="B20" s="3"/>
      <c r="D20" s="24"/>
      <c r="E20" s="24"/>
      <c r="F20" s="25"/>
    </row>
    <row r="21" spans="1:6" ht="15.75" thickBot="1" x14ac:dyDescent="0.3">
      <c r="A21" s="70"/>
      <c r="B21" s="27" t="s">
        <v>9</v>
      </c>
      <c r="C21" s="28"/>
      <c r="D21" s="29"/>
      <c r="E21" s="29"/>
      <c r="F21" s="30"/>
    </row>
    <row r="22" spans="1:6" ht="15.75" thickBot="1" x14ac:dyDescent="0.3">
      <c r="A22" s="69" t="str">
        <f>A2</f>
        <v>A</v>
      </c>
      <c r="B22" s="31" t="str">
        <f>B2</f>
        <v>POSTAVLJANJE ZAŠTITNIH ODBOJNIH OGRADA</v>
      </c>
      <c r="C22" s="32"/>
      <c r="D22" s="33"/>
      <c r="E22" s="33"/>
      <c r="F22" s="34"/>
    </row>
    <row r="23" spans="1:6" ht="15.75" thickBot="1" x14ac:dyDescent="0.3">
      <c r="A23" s="35"/>
      <c r="B23" s="36" t="str">
        <f>B18</f>
        <v>UKUPNO</v>
      </c>
      <c r="C23" s="37"/>
      <c r="D23" s="38"/>
      <c r="E23" s="38"/>
      <c r="F23" s="49">
        <f>F18</f>
        <v>0</v>
      </c>
    </row>
    <row r="24" spans="1:6" x14ac:dyDescent="0.25">
      <c r="F24" s="53"/>
    </row>
    <row r="25" spans="1:6" ht="15.75" thickBot="1" x14ac:dyDescent="0.3">
      <c r="F25" s="53"/>
    </row>
    <row r="26" spans="1:6" ht="15.75" thickBot="1" x14ac:dyDescent="0.3">
      <c r="A26" s="35"/>
      <c r="B26" s="36" t="s">
        <v>8</v>
      </c>
      <c r="C26" s="37"/>
      <c r="D26" s="38"/>
      <c r="E26" s="38"/>
      <c r="F26" s="49">
        <f>SUM(F23:F23)</f>
        <v>0</v>
      </c>
    </row>
    <row r="27" spans="1:6" ht="15.75" thickBot="1" x14ac:dyDescent="0.3">
      <c r="A27" s="35"/>
      <c r="B27" s="36" t="s">
        <v>10</v>
      </c>
      <c r="C27" s="39">
        <v>0.25</v>
      </c>
      <c r="D27" s="38"/>
      <c r="E27" s="38"/>
      <c r="F27" s="49">
        <f>F26*C27</f>
        <v>0</v>
      </c>
    </row>
    <row r="28" spans="1:6" ht="15.75" thickBot="1" x14ac:dyDescent="0.3">
      <c r="A28" s="26"/>
      <c r="B28" s="27" t="s">
        <v>11</v>
      </c>
      <c r="C28" s="28"/>
      <c r="D28" s="29"/>
      <c r="E28" s="29"/>
      <c r="F28" s="50">
        <f>F27+F26</f>
        <v>0</v>
      </c>
    </row>
    <row r="41" spans="3:11" s="2" customFormat="1" ht="91.5" customHeight="1" x14ac:dyDescent="0.25">
      <c r="C41"/>
      <c r="D41" s="4"/>
      <c r="E41" s="4"/>
      <c r="F41" s="5"/>
      <c r="G41"/>
      <c r="H41"/>
      <c r="I41"/>
      <c r="J41"/>
      <c r="K41"/>
    </row>
    <row r="58" spans="2:2" x14ac:dyDescent="0.25">
      <c r="B58" s="40"/>
    </row>
  </sheetData>
  <mergeCells count="5">
    <mergeCell ref="A10:A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paperSize="9" scale="96" orientation="portrait" verticalDpi="300" r:id="rId1"/>
  <headerFooter>
    <oddHeader>&amp;L&amp;G&amp;RBr. projekta: IZ 391/25
                      List br.:&amp;P</oddHeader>
    <oddFooter>&amp;C&amp;9NAZIV ELABORATA:POSTAVA NOVE ZAŠTITNE OGRADE NA NERAZVRSTANOJ CESTI U DUŽINI CCA 50 m U STAROJ BAŠKI (kbr. 251-252)
Rijeka, siječanj 2026.</oddFooter>
  </headerFooter>
  <rowBreaks count="1" manualBreakCount="1">
    <brk id="11" max="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29D2B-C294-40A2-9BCA-B7A79AB0A619}">
  <dimension ref="A1:K60"/>
  <sheetViews>
    <sheetView view="pageLayout" zoomScaleNormal="100" zoomScaleSheetLayoutView="85" workbookViewId="0">
      <selection activeCell="B5" sqref="B5"/>
    </sheetView>
  </sheetViews>
  <sheetFormatPr defaultRowHeight="15" x14ac:dyDescent="0.25"/>
  <cols>
    <col min="1" max="1" width="5.42578125" style="2" customWidth="1"/>
    <col min="2" max="2" width="48.140625" style="2" customWidth="1"/>
    <col min="3" max="3" width="7.5703125" bestFit="1" customWidth="1"/>
    <col min="4" max="4" width="8.140625" style="4" customWidth="1"/>
    <col min="5" max="5" width="8.7109375" style="4" customWidth="1"/>
    <col min="6" max="6" width="11" style="5" bestFit="1" customWidth="1"/>
    <col min="7" max="7" width="10.140625" bestFit="1" customWidth="1"/>
    <col min="8" max="8" width="79.85546875" customWidth="1"/>
    <col min="9" max="9" width="9.140625" customWidth="1"/>
  </cols>
  <sheetData>
    <row r="1" spans="1:6" ht="15.75" thickBot="1" x14ac:dyDescent="0.3">
      <c r="B1" s="3" t="s">
        <v>40</v>
      </c>
    </row>
    <row r="2" spans="1:6" ht="15.75" thickBot="1" x14ac:dyDescent="0.3">
      <c r="A2" s="68" t="s">
        <v>70</v>
      </c>
      <c r="B2" s="7" t="s">
        <v>54</v>
      </c>
      <c r="C2" s="8"/>
      <c r="D2" s="9"/>
      <c r="E2" s="9"/>
      <c r="F2" s="10"/>
    </row>
    <row r="3" spans="1:6" ht="15.75" thickBot="1" x14ac:dyDescent="0.3">
      <c r="A3" s="6"/>
      <c r="B3" s="7" t="s">
        <v>53</v>
      </c>
      <c r="C3" s="8"/>
      <c r="D3" s="9"/>
      <c r="E3" s="9"/>
      <c r="F3" s="10"/>
    </row>
    <row r="4" spans="1:6" x14ac:dyDescent="0.25">
      <c r="A4" s="64"/>
      <c r="B4" s="65" t="s">
        <v>75</v>
      </c>
      <c r="C4" s="66"/>
      <c r="D4" s="67"/>
      <c r="E4" s="67"/>
      <c r="F4" s="25"/>
    </row>
    <row r="5" spans="1:6" ht="15.75" thickBot="1" x14ac:dyDescent="0.3">
      <c r="A5" s="64"/>
      <c r="B5" s="65" t="s">
        <v>49</v>
      </c>
      <c r="C5" s="66"/>
      <c r="D5" s="67"/>
      <c r="E5" s="67"/>
      <c r="F5" s="25"/>
    </row>
    <row r="6" spans="1:6" ht="15.75" thickBot="1" x14ac:dyDescent="0.3">
      <c r="A6" s="11" t="s">
        <v>3</v>
      </c>
      <c r="B6" s="12" t="s">
        <v>4</v>
      </c>
      <c r="C6" s="13" t="s">
        <v>5</v>
      </c>
      <c r="D6" s="14" t="s">
        <v>6</v>
      </c>
      <c r="E6" s="14" t="s">
        <v>13</v>
      </c>
      <c r="F6" s="15" t="s">
        <v>7</v>
      </c>
    </row>
    <row r="7" spans="1:6" ht="30" x14ac:dyDescent="0.25">
      <c r="A7" s="16">
        <v>1</v>
      </c>
      <c r="B7" s="62" t="s">
        <v>57</v>
      </c>
      <c r="C7" s="52" t="s">
        <v>45</v>
      </c>
      <c r="D7" s="18">
        <v>40</v>
      </c>
      <c r="E7" s="18"/>
      <c r="F7" s="19" t="str">
        <f t="shared" ref="F7:F19" si="0">IF(E7&lt;&gt;0,D7*E7,"")</f>
        <v/>
      </c>
    </row>
    <row r="8" spans="1:6" ht="45" x14ac:dyDescent="0.25">
      <c r="A8" s="16">
        <v>2</v>
      </c>
      <c r="B8" s="22" t="s">
        <v>58</v>
      </c>
      <c r="C8" s="21" t="s">
        <v>2</v>
      </c>
      <c r="D8" s="46">
        <v>24</v>
      </c>
      <c r="E8" s="46"/>
      <c r="F8" s="47" t="str">
        <f t="shared" si="0"/>
        <v/>
      </c>
    </row>
    <row r="9" spans="1:6" ht="90" x14ac:dyDescent="0.25">
      <c r="A9" s="16">
        <v>3</v>
      </c>
      <c r="B9" s="20" t="s">
        <v>59</v>
      </c>
      <c r="C9" s="17" t="s">
        <v>55</v>
      </c>
      <c r="D9" s="18">
        <v>25</v>
      </c>
      <c r="E9" s="18"/>
      <c r="F9" s="19" t="str">
        <f t="shared" si="0"/>
        <v/>
      </c>
    </row>
    <row r="10" spans="1:6" ht="45" x14ac:dyDescent="0.25">
      <c r="A10" s="16">
        <v>4</v>
      </c>
      <c r="B10" s="54" t="s">
        <v>60</v>
      </c>
      <c r="C10" s="21" t="s">
        <v>55</v>
      </c>
      <c r="D10" s="46">
        <v>25</v>
      </c>
      <c r="E10" s="46"/>
      <c r="F10" s="47" t="str">
        <f t="shared" si="0"/>
        <v/>
      </c>
    </row>
    <row r="11" spans="1:6" ht="45" x14ac:dyDescent="0.25">
      <c r="A11" s="16">
        <v>5</v>
      </c>
      <c r="B11" s="54" t="s">
        <v>61</v>
      </c>
      <c r="C11" s="21" t="s">
        <v>2</v>
      </c>
      <c r="D11" s="46">
        <v>90</v>
      </c>
      <c r="E11" s="46"/>
      <c r="F11" s="47" t="str">
        <f t="shared" si="0"/>
        <v/>
      </c>
    </row>
    <row r="12" spans="1:6" ht="180" x14ac:dyDescent="0.25">
      <c r="A12" s="16">
        <v>6</v>
      </c>
      <c r="B12" s="54" t="s">
        <v>62</v>
      </c>
      <c r="C12" s="21" t="s">
        <v>45</v>
      </c>
      <c r="D12" s="46">
        <v>30</v>
      </c>
      <c r="E12" s="46"/>
      <c r="F12" s="47" t="str">
        <f t="shared" si="0"/>
        <v/>
      </c>
    </row>
    <row r="13" spans="1:6" ht="75" x14ac:dyDescent="0.25">
      <c r="A13" s="16">
        <v>7</v>
      </c>
      <c r="B13" s="20" t="s">
        <v>63</v>
      </c>
      <c r="C13" s="21" t="s">
        <v>55</v>
      </c>
      <c r="D13" s="46">
        <v>20</v>
      </c>
      <c r="E13" s="46"/>
      <c r="F13" s="47" t="str">
        <f t="shared" si="0"/>
        <v/>
      </c>
    </row>
    <row r="14" spans="1:6" ht="210" x14ac:dyDescent="0.25">
      <c r="A14" s="16">
        <v>8</v>
      </c>
      <c r="B14" s="22" t="s">
        <v>66</v>
      </c>
      <c r="C14" s="21" t="s">
        <v>2</v>
      </c>
      <c r="D14" s="46">
        <v>60</v>
      </c>
      <c r="E14" s="46"/>
      <c r="F14" s="47" t="str">
        <f t="shared" si="0"/>
        <v/>
      </c>
    </row>
    <row r="15" spans="1:6" ht="210" x14ac:dyDescent="0.25">
      <c r="A15" s="16">
        <v>9</v>
      </c>
      <c r="B15" s="22" t="s">
        <v>67</v>
      </c>
      <c r="C15" s="21" t="s">
        <v>2</v>
      </c>
      <c r="D15" s="46">
        <v>30</v>
      </c>
      <c r="E15" s="46"/>
      <c r="F15" s="47" t="str">
        <f t="shared" si="0"/>
        <v/>
      </c>
    </row>
    <row r="16" spans="1:6" ht="120" x14ac:dyDescent="0.25">
      <c r="A16" s="16">
        <v>10</v>
      </c>
      <c r="B16" s="54" t="s">
        <v>64</v>
      </c>
      <c r="C16" s="21"/>
      <c r="D16" s="46"/>
      <c r="E16" s="46"/>
      <c r="F16" s="47" t="str">
        <f t="shared" si="0"/>
        <v/>
      </c>
    </row>
    <row r="17" spans="1:6" x14ac:dyDescent="0.25">
      <c r="A17" s="16" t="s">
        <v>68</v>
      </c>
      <c r="B17" s="54" t="s">
        <v>56</v>
      </c>
      <c r="C17" s="21" t="s">
        <v>45</v>
      </c>
      <c r="D17" s="46">
        <v>2.25</v>
      </c>
      <c r="E17" s="46"/>
      <c r="F17" s="47" t="str">
        <f t="shared" ref="F17:F18" si="1">IF(E17&lt;&gt;0,D17*E17,"")</f>
        <v/>
      </c>
    </row>
    <row r="18" spans="1:6" x14ac:dyDescent="0.25">
      <c r="A18" s="16" t="s">
        <v>69</v>
      </c>
      <c r="B18" s="54" t="s">
        <v>65</v>
      </c>
      <c r="C18" s="21" t="s">
        <v>46</v>
      </c>
      <c r="D18" s="46">
        <v>1</v>
      </c>
      <c r="E18" s="46"/>
      <c r="F18" s="47" t="str">
        <f t="shared" si="1"/>
        <v/>
      </c>
    </row>
    <row r="19" spans="1:6" ht="15.75" thickBot="1" x14ac:dyDescent="0.3">
      <c r="A19" s="45"/>
      <c r="B19" s="22"/>
      <c r="C19" s="21"/>
      <c r="D19" s="46"/>
      <c r="E19" s="46"/>
      <c r="F19" s="47" t="str">
        <f t="shared" si="0"/>
        <v/>
      </c>
    </row>
    <row r="20" spans="1:6" s="1" customFormat="1" ht="15.75" thickBot="1" x14ac:dyDescent="0.3">
      <c r="A20" s="41"/>
      <c r="B20" s="42" t="s">
        <v>8</v>
      </c>
      <c r="C20" s="43"/>
      <c r="D20" s="44"/>
      <c r="E20" s="44"/>
      <c r="F20" s="48">
        <f>SUM(F7:F19)</f>
        <v>0</v>
      </c>
    </row>
    <row r="21" spans="1:6" s="1" customFormat="1" x14ac:dyDescent="0.25">
      <c r="A21" s="23"/>
      <c r="B21" s="3"/>
      <c r="D21" s="24"/>
      <c r="E21" s="24"/>
      <c r="F21" s="25"/>
    </row>
    <row r="22" spans="1:6" s="1" customFormat="1" ht="15.75" thickBot="1" x14ac:dyDescent="0.3">
      <c r="A22" s="23"/>
      <c r="B22" s="3"/>
      <c r="D22" s="24"/>
      <c r="E22" s="24"/>
      <c r="F22" s="25"/>
    </row>
    <row r="23" spans="1:6" ht="15.75" thickBot="1" x14ac:dyDescent="0.3">
      <c r="A23" s="26"/>
      <c r="B23" s="27" t="s">
        <v>9</v>
      </c>
      <c r="C23" s="28"/>
      <c r="D23" s="29"/>
      <c r="E23" s="29"/>
      <c r="F23" s="30"/>
    </row>
    <row r="24" spans="1:6" ht="15.75" thickBot="1" x14ac:dyDescent="0.3">
      <c r="A24" s="69" t="str">
        <f>A2</f>
        <v>B</v>
      </c>
      <c r="B24" s="31" t="str">
        <f>B2</f>
        <v>UREĐENJE BANKINE</v>
      </c>
      <c r="C24" s="32"/>
      <c r="D24" s="33"/>
      <c r="E24" s="33"/>
      <c r="F24" s="34"/>
    </row>
    <row r="25" spans="1:6" ht="15.75" thickBot="1" x14ac:dyDescent="0.3">
      <c r="A25" s="35"/>
      <c r="B25" s="36" t="str">
        <f>B20</f>
        <v>UKUPNO</v>
      </c>
      <c r="C25" s="37"/>
      <c r="D25" s="38"/>
      <c r="E25" s="38"/>
      <c r="F25" s="49">
        <f>F20</f>
        <v>0</v>
      </c>
    </row>
    <row r="26" spans="1:6" x14ac:dyDescent="0.25">
      <c r="F26" s="53"/>
    </row>
    <row r="27" spans="1:6" ht="15.75" thickBot="1" x14ac:dyDescent="0.3">
      <c r="F27" s="53"/>
    </row>
    <row r="28" spans="1:6" ht="15.75" thickBot="1" x14ac:dyDescent="0.3">
      <c r="A28" s="35"/>
      <c r="B28" s="36" t="s">
        <v>8</v>
      </c>
      <c r="C28" s="37"/>
      <c r="D28" s="38"/>
      <c r="E28" s="38"/>
      <c r="F28" s="49">
        <f>SUM(F25:F25)</f>
        <v>0</v>
      </c>
    </row>
    <row r="29" spans="1:6" ht="15.75" thickBot="1" x14ac:dyDescent="0.3">
      <c r="A29" s="35"/>
      <c r="B29" s="36" t="s">
        <v>10</v>
      </c>
      <c r="C29" s="39">
        <v>0.25</v>
      </c>
      <c r="D29" s="38"/>
      <c r="E29" s="38"/>
      <c r="F29" s="49">
        <f>F28*C29</f>
        <v>0</v>
      </c>
    </row>
    <row r="30" spans="1:6" ht="15.75" thickBot="1" x14ac:dyDescent="0.3">
      <c r="A30" s="26"/>
      <c r="B30" s="27" t="s">
        <v>11</v>
      </c>
      <c r="C30" s="28"/>
      <c r="D30" s="29"/>
      <c r="E30" s="29"/>
      <c r="F30" s="50">
        <f>F29+F28</f>
        <v>0</v>
      </c>
    </row>
    <row r="43" spans="3:11" s="2" customFormat="1" ht="91.5" customHeight="1" x14ac:dyDescent="0.25">
      <c r="C43"/>
      <c r="D43" s="4"/>
      <c r="E43" s="4"/>
      <c r="F43" s="5"/>
      <c r="G43"/>
      <c r="H43"/>
      <c r="I43"/>
      <c r="J43"/>
      <c r="K43"/>
    </row>
    <row r="60" spans="2:2" x14ac:dyDescent="0.25">
      <c r="B60" s="40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300" r:id="rId1"/>
  <headerFooter>
    <oddHeader>&amp;L&amp;G&amp;RBr. projekta: IZ 391/25
                      List br.:&amp;P</oddHeader>
    <oddFooter>&amp;C&amp;9NAZIV ELABORATA:POSTAVA NOVE ZAŠTITNE OGRADE NA NERAZVRSTANOJ CESTI U DUŽINI CCA 50 m U STAROJ BAŠKI (kbr. 251-252)
Rijeka, siječanj 2026.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F7D7-A971-4FDB-8783-F65160217547}">
  <dimension ref="A1:K37"/>
  <sheetViews>
    <sheetView view="pageLayout" zoomScaleNormal="100" zoomScaleSheetLayoutView="85" workbookViewId="0">
      <selection activeCell="E20" sqref="E20"/>
    </sheetView>
  </sheetViews>
  <sheetFormatPr defaultRowHeight="15" x14ac:dyDescent="0.25"/>
  <cols>
    <col min="1" max="1" width="5.42578125" style="2" customWidth="1"/>
    <col min="2" max="2" width="46.5703125" style="2" customWidth="1"/>
    <col min="3" max="3" width="7.5703125" bestFit="1" customWidth="1"/>
    <col min="4" max="4" width="8.140625" style="4" customWidth="1"/>
    <col min="5" max="5" width="8.7109375" style="4" customWidth="1"/>
    <col min="6" max="6" width="12.140625" style="5" bestFit="1" customWidth="1"/>
    <col min="7" max="7" width="10.140625" bestFit="1" customWidth="1"/>
    <col min="8" max="8" width="79.85546875" customWidth="1"/>
    <col min="9" max="9" width="9.140625" customWidth="1"/>
  </cols>
  <sheetData>
    <row r="1" spans="1:6" ht="15.75" thickBot="1" x14ac:dyDescent="0.3">
      <c r="A1" s="26"/>
      <c r="B1" s="27" t="s">
        <v>9</v>
      </c>
      <c r="C1" s="28"/>
      <c r="D1" s="29"/>
      <c r="E1" s="29"/>
      <c r="F1" s="30"/>
    </row>
    <row r="2" spans="1:6" ht="15.75" thickBot="1" x14ac:dyDescent="0.3">
      <c r="A2" s="35" t="str">
        <f>'Stara Baška ograda'!A22</f>
        <v>A</v>
      </c>
      <c r="B2" s="36" t="str">
        <f>'Stara Baška ograda'!B22</f>
        <v>POSTAVLJANJE ZAŠTITNIH ODBOJNIH OGRADA</v>
      </c>
      <c r="C2" s="37"/>
      <c r="D2" s="38"/>
      <c r="E2" s="38"/>
      <c r="F2" s="49">
        <f>'Stara Baška ograda'!F23</f>
        <v>0</v>
      </c>
    </row>
    <row r="3" spans="1:6" ht="15.75" thickBot="1" x14ac:dyDescent="0.3">
      <c r="A3" s="35" t="str">
        <f>'Stara Baška nogostup'!A24</f>
        <v>B</v>
      </c>
      <c r="B3" s="36" t="str">
        <f>'Stara Baška nogostup'!B24</f>
        <v>UREĐENJE BANKINE</v>
      </c>
      <c r="C3" s="37"/>
      <c r="D3" s="38"/>
      <c r="E3" s="38"/>
      <c r="F3" s="49">
        <f>'Stara Baška nogostup'!F25</f>
        <v>0</v>
      </c>
    </row>
    <row r="4" spans="1:6" ht="15.75" thickBot="1" x14ac:dyDescent="0.3">
      <c r="A4" s="35"/>
      <c r="B4" s="36"/>
      <c r="C4" s="37"/>
      <c r="D4" s="38"/>
      <c r="E4" s="38"/>
      <c r="F4" s="49"/>
    </row>
    <row r="5" spans="1:6" ht="15.75" thickBot="1" x14ac:dyDescent="0.3">
      <c r="A5" s="68"/>
      <c r="B5" s="7" t="s">
        <v>8</v>
      </c>
      <c r="C5" s="8"/>
      <c r="D5" s="9"/>
      <c r="E5" s="9"/>
      <c r="F5" s="71">
        <f>F2+F3</f>
        <v>0</v>
      </c>
    </row>
    <row r="6" spans="1:6" ht="15.75" thickBot="1" x14ac:dyDescent="0.3">
      <c r="A6" s="68"/>
      <c r="B6" s="7" t="s">
        <v>10</v>
      </c>
      <c r="C6" s="72">
        <v>0.25</v>
      </c>
      <c r="D6" s="9"/>
      <c r="E6" s="9"/>
      <c r="F6" s="71">
        <f>F5*C6</f>
        <v>0</v>
      </c>
    </row>
    <row r="7" spans="1:6" ht="15.75" thickBot="1" x14ac:dyDescent="0.3">
      <c r="A7" s="26"/>
      <c r="B7" s="27" t="s">
        <v>11</v>
      </c>
      <c r="C7" s="28"/>
      <c r="D7" s="29"/>
      <c r="E7" s="29"/>
      <c r="F7" s="50">
        <f>F6+F5</f>
        <v>0</v>
      </c>
    </row>
    <row r="20" spans="3:11" s="2" customFormat="1" ht="91.5" customHeight="1" x14ac:dyDescent="0.25">
      <c r="C20"/>
      <c r="D20" s="4"/>
      <c r="E20" s="4"/>
      <c r="F20" s="5"/>
      <c r="G20"/>
      <c r="H20"/>
      <c r="I20"/>
      <c r="J20"/>
      <c r="K20"/>
    </row>
    <row r="37" spans="2:2" x14ac:dyDescent="0.25">
      <c r="B37" s="40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300" r:id="rId1"/>
  <headerFooter>
    <oddHeader>&amp;L&amp;G&amp;RBr. projekta: IZ 391/25
                      List br.:&amp;P</oddHeader>
    <oddFooter>&amp;C&amp;9NAZIV ELABORATA:POSTAVA NOVE ZAŠTITNE OGRADE NA NERAZVRSTANOJ CESTI U DUŽINI CCA 50 m U STAROJ BAŠKI (kbr. 251-252)
Rijeka, siječanj 2026.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Opće napomene</vt:lpstr>
      <vt:lpstr>Stara Baška ograda</vt:lpstr>
      <vt:lpstr>Stara Baška nogostup</vt:lpstr>
      <vt:lpstr>REKAPITULACIJA</vt:lpstr>
      <vt:lpstr>NASLOVNICA!Print_Area</vt:lpstr>
      <vt:lpstr>REKAPITULACIJA!Print_Area</vt:lpstr>
      <vt:lpstr>'Stara Baška nogostup'!Print_Area</vt:lpstr>
      <vt:lpstr>'Stara Baška ograda'!Print_Area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2026-04-15T11:44:07Z</dcterms:modified>
</cp:coreProperties>
</file>