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D8FAAA3-6F59-4AF8-876F-C2C70A1FF4DE}" xr6:coauthVersionLast="47" xr6:coauthVersionMax="47" xr10:uidLastSave="{00000000-0000-0000-0000-000000000000}"/>
  <bookViews>
    <workbookView xWindow="-120" yWindow="-120" windowWidth="29040" windowHeight="15840" tabRatio="786" activeTab="2" xr2:uid="{00000000-000D-0000-FFFF-FFFF00000000}"/>
  </bookViews>
  <sheets>
    <sheet name="troskovnik_L3" sheetId="11" r:id="rId1"/>
    <sheet name="troskovnik_L4" sheetId="10" r:id="rId2"/>
    <sheet name="troskovnik sve" sheetId="4" r:id="rId3"/>
  </sheets>
  <definedNames>
    <definedName name="Excel_BuiltIn_Print_Area_1_1" localSheetId="2">#REF!</definedName>
    <definedName name="Excel_BuiltIn_Print_Area_1_1" localSheetId="0">#REF!</definedName>
    <definedName name="Excel_BuiltIn_Print_Area_1_1" localSheetId="1">#REF!</definedName>
    <definedName name="Excel_BuiltIn_Print_Area_1_1">#REF!</definedName>
    <definedName name="Excel_BuiltIn_Print_Titles_1" localSheetId="2">#REF!</definedName>
    <definedName name="Excel_BuiltIn_Print_Titles_1" localSheetId="0">#REF!</definedName>
    <definedName name="Excel_BuiltIn_Print_Titles_1" localSheetId="1">#REF!</definedName>
    <definedName name="Excel_BuiltIn_Print_Titles_1">#REF!</definedName>
    <definedName name="_xlnm.Print_Area" localSheetId="0">troskovnik_L3!$A$1:$F$32</definedName>
    <definedName name="_xlnm.Print_Area" localSheetId="1">troskovnik_L4!$A$1:$F$30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7" i="11"/>
  <c r="F17" i="10" l="1"/>
  <c r="F12" i="10"/>
  <c r="F16" i="11"/>
  <c r="F12" i="11"/>
  <c r="F11" i="11"/>
  <c r="A24" i="11"/>
  <c r="A27" i="11" s="1"/>
  <c r="F17" i="11"/>
  <c r="F14" i="11"/>
  <c r="F13" i="11"/>
  <c r="B22" i="10"/>
  <c r="B25" i="10" s="1"/>
  <c r="A22" i="10"/>
  <c r="A25" i="10" s="1"/>
  <c r="F13" i="10"/>
  <c r="F26" i="4"/>
  <c r="F24" i="4"/>
  <c r="F23" i="4"/>
  <c r="F20" i="11"/>
  <c r="F17" i="4"/>
  <c r="F16" i="4"/>
  <c r="F21" i="10"/>
  <c r="F20" i="10"/>
  <c r="F19" i="10"/>
  <c r="F18" i="10"/>
  <c r="F16" i="10"/>
  <c r="F15" i="10"/>
  <c r="F14" i="10"/>
  <c r="F8" i="10"/>
  <c r="F5" i="10"/>
  <c r="F23" i="11"/>
  <c r="F22" i="11"/>
  <c r="F21" i="11"/>
  <c r="F19" i="11"/>
  <c r="F18" i="11"/>
  <c r="F8" i="11"/>
  <c r="F5" i="11"/>
  <c r="F22" i="4" l="1"/>
  <c r="F11" i="4"/>
  <c r="F13" i="4"/>
  <c r="F8" i="4"/>
  <c r="F7" i="10" l="1"/>
  <c r="F7" i="11"/>
  <c r="F6" i="11"/>
  <c r="F29" i="4"/>
  <c r="F6" i="10"/>
  <c r="F10" i="10" l="1"/>
  <c r="F9" i="10"/>
  <c r="F22" i="10" l="1"/>
  <c r="F25" i="10" s="1"/>
  <c r="F27" i="10" s="1"/>
  <c r="F28" i="10" s="1"/>
  <c r="F29" i="10" s="1"/>
  <c r="F10" i="11"/>
  <c r="F9" i="11"/>
  <c r="F9" i="4"/>
  <c r="F6" i="4"/>
  <c r="F7" i="4"/>
  <c r="F12" i="4"/>
  <c r="F14" i="4"/>
  <c r="F18" i="4"/>
  <c r="F20" i="4"/>
  <c r="F24" i="11" l="1"/>
  <c r="F27" i="11" s="1"/>
  <c r="F29" i="11" s="1"/>
  <c r="F30" i="11" s="1"/>
  <c r="F31" i="11" s="1"/>
  <c r="F27" i="4"/>
  <c r="F5" i="4"/>
  <c r="F25" i="4"/>
  <c r="F10" i="4" l="1"/>
  <c r="F21" i="4" l="1"/>
  <c r="F19" i="4"/>
  <c r="F28" i="4" l="1"/>
  <c r="F30" i="4" s="1"/>
  <c r="B30" i="4"/>
  <c r="B33" i="4" s="1"/>
  <c r="A30" i="4"/>
  <c r="A33" i="4" s="1"/>
  <c r="F33" i="4" l="1"/>
  <c r="F35" i="4" l="1"/>
  <c r="F36" i="4" s="1"/>
  <c r="F37" i="4" s="1"/>
</calcChain>
</file>

<file path=xl/sharedStrings.xml><?xml version="1.0" encoding="utf-8"?>
<sst xmlns="http://schemas.openxmlformats.org/spreadsheetml/2006/main" count="205" uniqueCount="74">
  <si>
    <t>R.br.</t>
  </si>
  <si>
    <t>Opis stavke</t>
  </si>
  <si>
    <t>j.m.</t>
  </si>
  <si>
    <t>količina</t>
  </si>
  <si>
    <t>iznos</t>
  </si>
  <si>
    <t>I.</t>
  </si>
  <si>
    <t>m'</t>
  </si>
  <si>
    <t>kom</t>
  </si>
  <si>
    <t>REKAPITULACIJA</t>
  </si>
  <si>
    <t>UKUPNO</t>
  </si>
  <si>
    <t>PDV</t>
  </si>
  <si>
    <t>SVEUKUPNO</t>
  </si>
  <si>
    <t>m</t>
  </si>
  <si>
    <t>3.</t>
  </si>
  <si>
    <t>4.</t>
  </si>
  <si>
    <t>5.</t>
  </si>
  <si>
    <t>6.</t>
  </si>
  <si>
    <t>PROMETNA SIGNALIZACIJA I OPREMA</t>
  </si>
  <si>
    <t>2.</t>
  </si>
  <si>
    <t>Postavljanje prometnih znakova s retroreflektirajućom folijom klase II, debljine lima 2 mm, 60x60 cm.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9.01.3.</t>
  </si>
  <si>
    <t>a.</t>
  </si>
  <si>
    <t>b.</t>
  </si>
  <si>
    <t>c.</t>
  </si>
  <si>
    <t>d.</t>
  </si>
  <si>
    <t>1.</t>
  </si>
  <si>
    <t>Označavanje položaja novih prometnih radova. Stavkom su obuhvaćeni svi potrebni radovi na određivanju točnog položaja novih prometnih znakova i radara prema prometnom rješenju danom u projektu prometne opreme i signalizacije. Obračun po komadu označenog položaja.</t>
  </si>
  <si>
    <t>m2</t>
  </si>
  <si>
    <t>m3</t>
  </si>
  <si>
    <t>7.</t>
  </si>
  <si>
    <t>8.</t>
  </si>
  <si>
    <t>Nabava, prijevoz i postavljanje stupova od FeZn cijevi, Ø 63,5 mm. Stupovi se postavljaju u skladu s projektom prometne opreme i signalizacije, važećim Pravilnikom o prometnim znakovima, opremi i signalizaciji na cestama i važećim hrvatskim normama koje reguliraju to područje. U cijeni je uključena dobava i postava stupova prema projektu, svi prijevozi i prijenosi sa skladištenjem te sav rad i materijal za ugradnju po uvjetima iz projekta. Obračun je po m1 ugrađenih stupova.  Izvedba i kontrola kakvoće prema OTU 9-01.</t>
  </si>
  <si>
    <t>Izrada pješačkog prijelaza (H19) bijele boje s retroreflektivnim zrncima klase II, širine 5,0 m, širine trake, puno/prazno polje 0,5/0,5 m. Oznake na kolniku izvode se prema prometnom elaboratu, a u skladu s važećim zakonskim i podzakonskim aktima iz područja cestovnog prometa te hrvatskim normama (HRN 1436). U cijenu ulazi sav rad, materijal prijevoz i sve ostalo što je potrebno za potpuni dovršetak posla uključujući potrebna ispitivanja kakvoće materijala i rada. Obračun je po m2 izvedenih oznaka. Izvedba, kontrola kakvoće i obračun prema OTU 9-02 i 9-02.2.</t>
  </si>
  <si>
    <t>Izrada isprekidane crte za zaustavljanje (H15) bijele boje s retroreflektivnim zrncima klase II, širine 50 cm. Oznake na kolniku izvode se prema prometnom elaboratu, a u skladu s važećim zakonskim i podzakonskim aktima iz područja cestovnog prometa te hrvatskim normama (HRN 1436). U cijenu ulazi sav rad, materijal prijevoz i sve ostalo što je potrebno za potpuni dovršetak posla uključujući potrebna ispitivanja kakvoće materijala i rada. Obračun je po m1 izvedenih oznaka. Izvedba, kontrola kakvoće i obračun prema OTU 9-02 i 9-02.2.</t>
  </si>
  <si>
    <t>9.</t>
  </si>
  <si>
    <t>kpl</t>
  </si>
  <si>
    <t>10.</t>
  </si>
  <si>
    <t>11.</t>
  </si>
  <si>
    <t>12.</t>
  </si>
  <si>
    <t>Ručni iskop materijala "B" kategorije u ta temelje betonskih stupova prometnih znakova s odbacivanjem materijala u stranu. Cijena uključuje sav potreban rad i materijal, prijenose i prijevoze. Obračun po m3 iskopa.</t>
  </si>
  <si>
    <t>Dobava, doprema i ugradnja betona razreda čvrstoće C 25/30 u temelje prometnih znakova. Stavka uključuje beton spremljen u betonari i dopremljen na gradilište kao i sav potreban rad i materijal potreban za dovršenje stavke. Obračun po m3 ugrađenog betona.</t>
  </si>
  <si>
    <t>Zatrpavanje oko temelja materijalom iz iskopa s uređenjem okolnog terena.  U cijeni je uključen sav rad, oprema, prijevozi i prijenosi potrebni za potpuno dovršenje stavke te planiranje terena i čišćenje okoline. Izvedba, kontrola kakvoće i obračun po m3 prema OTU 2-09 i 2-09.1.</t>
  </si>
  <si>
    <t>Odvoz iskopanog materijala. Ukrcaj, prijevoz i iskrcaj iskopanog materijala na reciklažno dvorište sa zbrinjavanjem sukladno Zakonu o održivom gospodarenju otpadom odvozom na reciklažno dvorište, udaljeno do 15 Km, bez obzira na vrstu vozila i kategoriju. Zbrinjavanje materijala sukladno Zakonu o održivom gospodarenju otpadom osigurava izvođač radova.
Obračun po m3 prevezenog materijala u sraslom stanju.</t>
  </si>
  <si>
    <t>Izrada horizontalne oznake za smirivanje prometa K32  s retroreflektivnim zrncima klase II. Oznake na kolniku izvode se prema prometnom elaboratu, a u skladu s važećim zakonskim i podzakonskim aktima iz područja cestovnog prometa te hrvatskim normama (HRN 1436). U cijenu ulazi sav rad, materijal prijevoz i sve ostalo što je potrebno za potpuni dovršetak posla uključujući potrebna ispitivanja kakvoće materijala i rada. Obračun je po kompletu izvedenih oznaka. Izvedba, kontrola kakvoće i obračun prema OTU 9-02 i 9-02.1.</t>
  </si>
  <si>
    <r>
      <t>Izrada razdjelne crte bijele boje pune (H01), s retroreflektivnim zrncima klase II, širine</t>
    </r>
    <r>
      <rPr>
        <sz val="11"/>
        <rFont val="Calibri"/>
        <family val="2"/>
        <charset val="238"/>
        <scheme val="minor"/>
      </rPr>
      <t xml:space="preserve"> 12</t>
    </r>
    <r>
      <rPr>
        <sz val="11"/>
        <color theme="1"/>
        <rFont val="Calibri"/>
        <family val="2"/>
        <charset val="238"/>
        <scheme val="minor"/>
      </rPr>
      <t xml:space="preserve"> cm. Oznake na kolniku izvode se prema prometnom elaboratu, a u skladu s važećim zakonskim i podzakonskim aktima iz područja cestovnog prometa te hrvatskim normama (HRN 1436). U cijenu ulazi sav rad, materijal prijevoz i sve ostalo što je potrebno za potpuni dovršetak posla uključujući potrebna ispitivanja kakvoće materijala i rada. Obračun je po m1 izvedenih oznaka. Izvedba, kontrola kakvoće i obračun prema OTU 9-02 i 9-02.1.</t>
    </r>
  </si>
  <si>
    <t>Dobava i ugradnja: Displej brzine (radar) sa napajanjem putem solarnog panela 100 W. Tehničke karakteristike: kućište pokazivača otporno na vatru , vodu i vandalizam , izrađeno od aluminija , obojano crnom  praškastom bojom približnih dimenzija 640x750x100 mm. Veličina brojeva  na displeju 100 mm. Prikazivanje brzine 1-99 km/h. Fiksni natpis "VAŠA BRZINA". Zaslon je LED  dvodjelni u crveno/zelenoj boji "USPORITE /HVALA". Radarska jedinica  je tipa K , s dometom senzora 80-100 metara, mjernog raspona 50-70 metara. Prihvat na kružni stup. Radni opseg -20 do +50 °C. Obračun po komadu</t>
  </si>
  <si>
    <t>Dobava i ugradnja aknera u trup temelja prije betoniranja. Ankeri se postavljaju u trup temelja prije betoniranja. Dio ankera koji izlazi iz temelja na koji se pričvšćuje stup su M16. Stavka obuhvaća sve potrebne radove i materijal za potpuno dovršenje stavke. Obračun po komadu ugrađenog ankera.</t>
  </si>
  <si>
    <r>
      <t>Izrada razdjelne crte bijele boje isprekidane (H03) 1/1/1 m, s retroreflektivnim zrncima klase II,</t>
    </r>
    <r>
      <rPr>
        <sz val="11"/>
        <rFont val="Calibri"/>
        <family val="2"/>
        <charset val="238"/>
        <scheme val="minor"/>
      </rPr>
      <t xml:space="preserve"> širine 12 cm</t>
    </r>
    <r>
      <rPr>
        <sz val="11"/>
        <color theme="1"/>
        <rFont val="Calibri"/>
        <family val="2"/>
        <charset val="238"/>
        <scheme val="minor"/>
      </rPr>
      <t>. Oznake na kolniku izvode se prema prometnom elaboratu, a u skladu s važećim zakonskim i podzakonskim aktima iz područja cestovnog prometa te hrvatskim normama (HRN 1436). U cijenu ulazi sav rad, materijal prijevoz i sve ostalo što je potrebno za potpuni dovršetak posla uključujući potrebna ispitivanja kakvoće materijala i rada. Obračun je po m1 izvedenih oznaka. Izvedba, kontrola kakvoće i obračun prema OTU 9-02 i 9-02.1.</t>
    </r>
  </si>
  <si>
    <t>IZVEDBENI TROŠKOVNIK - Povećanje sigurnosti prometa na dijelu ŽC 5125 u mjestu Punat</t>
  </si>
  <si>
    <t>c</t>
  </si>
  <si>
    <t>A01 - opasnost na cesti</t>
  </si>
  <si>
    <t>B 30 - ograničenje brzine 40 km/h</t>
  </si>
  <si>
    <t>- B30 - ogranicenje brzine 50 km/h</t>
  </si>
  <si>
    <t>- C02 - PJEŠAČKI PRIJELAZ</t>
  </si>
  <si>
    <t>- E01 DOPUNSKA PLOČA "Izlaz kamiona"</t>
  </si>
  <si>
    <t>- C76 - mjestopisna ploča naselja</t>
  </si>
  <si>
    <t>- C77 - mjestopisna ploča kraj naselja</t>
  </si>
  <si>
    <t>5 poprečnih linija</t>
  </si>
  <si>
    <t>6 poprečnih linija</t>
  </si>
  <si>
    <t>e.</t>
  </si>
  <si>
    <t>f.</t>
  </si>
  <si>
    <t>g.</t>
  </si>
  <si>
    <t>-K28, prometno zrcalo okruglo promjer 60 cm</t>
  </si>
  <si>
    <t>h.</t>
  </si>
  <si>
    <t>cijena [€]</t>
  </si>
  <si>
    <t>[€]</t>
  </si>
  <si>
    <r>
      <t>Nabava, prijevoz i postavljanje stupova cijevi, Ø 9 cm, debljine stjenke minimalno 5mm.  Stupovi se postavljaju u skladu s projektom prometne opreme i signalizacije, važećim Pravilnikom o prometnim znakovima, opremi i signalizaciji na cestama i važećim hrvatskim normama koje reguliraju to područje. U cijeni je uključena dobava i postava stupova prema projektu,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>svi prijevozi i prijenosi sa skladištenjem te sav rad i materijal za ugradnju po uvjetima iz projekta. Obračun je po m1 ugrađenih stupova.  Izvedba i kontrola kakvoće prema OTU 9-01.</t>
    </r>
  </si>
  <si>
    <t>Sveukupno</t>
  </si>
  <si>
    <t>Lokacija 3</t>
  </si>
  <si>
    <t>Lokacija 4</t>
  </si>
  <si>
    <t>b</t>
  </si>
  <si>
    <t>a</t>
  </si>
  <si>
    <t>d</t>
  </si>
  <si>
    <t>e</t>
  </si>
  <si>
    <t xml:space="preserve"> - B 30 - ograničenje brzine 40 km/h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</si>
</sst>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9" fontId="6" fillId="3" borderId="4" xfId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" fontId="0" fillId="0" borderId="0" xfId="0" applyNumberFormat="1"/>
    <xf numFmtId="4" fontId="6" fillId="3" borderId="7" xfId="0" applyNumberFormat="1" applyFon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4" borderId="10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/>
    </xf>
    <xf numFmtId="0" fontId="6" fillId="3" borderId="6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4" fontId="0" fillId="0" borderId="0" xfId="0" applyNumberFormat="1" applyAlignment="1">
      <alignment horizontal="right"/>
    </xf>
    <xf numFmtId="4" fontId="6" fillId="3" borderId="8" xfId="0" applyNumberFormat="1" applyFon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6" fillId="4" borderId="11" xfId="0" applyNumberFormat="1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horizontal="right"/>
    </xf>
    <xf numFmtId="4" fontId="6" fillId="4" borderId="5" xfId="0" applyNumberFormat="1" applyFont="1" applyFill="1" applyBorder="1" applyAlignment="1">
      <alignment horizontal="right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/>
    <xf numFmtId="4" fontId="6" fillId="2" borderId="4" xfId="0" applyNumberFormat="1" applyFont="1" applyFill="1" applyBorder="1"/>
    <xf numFmtId="4" fontId="6" fillId="2" borderId="5" xfId="0" applyNumberFormat="1" applyFont="1" applyFill="1" applyBorder="1" applyAlignment="1">
      <alignment horizontal="right"/>
    </xf>
    <xf numFmtId="0" fontId="6" fillId="0" borderId="0" xfId="0" applyFont="1"/>
    <xf numFmtId="4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0" fillId="0" borderId="12" xfId="0" applyBorder="1" applyAlignment="1">
      <alignment horizontal="center" vertical="top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2" fontId="0" fillId="0" borderId="2" xfId="0" applyNumberFormat="1" applyBorder="1" applyAlignment="1">
      <alignment vertical="top" wrapText="1"/>
    </xf>
    <xf numFmtId="4" fontId="6" fillId="2" borderId="4" xfId="0" applyNumberFormat="1" applyFont="1" applyFill="1" applyBorder="1" applyAlignment="1">
      <alignment horizontal="center"/>
    </xf>
  </cellXfs>
  <cellStyles count="3">
    <cellStyle name="Normal 2" xfId="2" xr:uid="{00000000-0005-0000-0000-000000000000}"/>
    <cellStyle name="Normalno" xfId="0" builtinId="0"/>
    <cellStyle name="Postotak" xfId="1" builtinId="5"/>
  </cellStyles>
  <dxfs count="12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17C5-7F03-45CB-8E9A-127CBCEFD479}">
  <sheetPr>
    <pageSetUpPr fitToPage="1"/>
  </sheetPr>
  <dimension ref="A1:F61"/>
  <sheetViews>
    <sheetView view="pageLayout" zoomScaleNormal="100" zoomScaleSheetLayoutView="90" workbookViewId="0">
      <selection activeCell="B23" sqref="B23"/>
    </sheetView>
  </sheetViews>
  <sheetFormatPr defaultRowHeight="15" x14ac:dyDescent="0.25"/>
  <cols>
    <col min="1" max="1" width="9.140625" style="16"/>
    <col min="2" max="2" width="62.42578125" style="16" customWidth="1"/>
    <col min="4" max="4" width="9.140625" style="8" customWidth="1"/>
    <col min="5" max="5" width="10" style="8" customWidth="1"/>
    <col min="6" max="6" width="14.5703125" style="27" customWidth="1"/>
    <col min="7" max="7" width="10.140625" bestFit="1" customWidth="1"/>
  </cols>
  <sheetData>
    <row r="1" spans="1:6" x14ac:dyDescent="0.25">
      <c r="B1" s="34" t="s">
        <v>47</v>
      </c>
    </row>
    <row r="2" spans="1:6" ht="15.75" thickBot="1" x14ac:dyDescent="0.3">
      <c r="B2" s="16" t="s">
        <v>67</v>
      </c>
    </row>
    <row r="3" spans="1:6" s="40" customFormat="1" ht="15.75" thickBot="1" x14ac:dyDescent="0.3">
      <c r="A3" s="35" t="s">
        <v>5</v>
      </c>
      <c r="B3" s="36" t="s">
        <v>17</v>
      </c>
      <c r="C3" s="37"/>
      <c r="D3" s="38"/>
      <c r="E3" s="38"/>
      <c r="F3" s="39"/>
    </row>
    <row r="4" spans="1:6" ht="15.75" thickBot="1" x14ac:dyDescent="0.3">
      <c r="A4" s="17" t="s">
        <v>0</v>
      </c>
      <c r="B4" s="23" t="s">
        <v>1</v>
      </c>
      <c r="C4" s="3" t="s">
        <v>2</v>
      </c>
      <c r="D4" s="9" t="s">
        <v>3</v>
      </c>
      <c r="E4" s="9" t="s">
        <v>63</v>
      </c>
      <c r="F4" s="28" t="s">
        <v>4</v>
      </c>
    </row>
    <row r="5" spans="1:6" ht="75" x14ac:dyDescent="0.25">
      <c r="A5" s="42">
        <v>1</v>
      </c>
      <c r="B5" s="43" t="s">
        <v>25</v>
      </c>
      <c r="C5" s="44" t="s">
        <v>7</v>
      </c>
      <c r="D5" s="45">
        <v>7</v>
      </c>
      <c r="E5" s="45"/>
      <c r="F5" s="29" t="str">
        <f t="shared" ref="F5:F23" si="0">IF(E5&lt;&gt;0,D5*E5,"")</f>
        <v/>
      </c>
    </row>
    <row r="6" spans="1:6" ht="60" x14ac:dyDescent="0.25">
      <c r="A6" s="46">
        <v>2</v>
      </c>
      <c r="B6" s="49" t="s">
        <v>38</v>
      </c>
      <c r="C6" s="47" t="s">
        <v>27</v>
      </c>
      <c r="D6" s="48">
        <v>5</v>
      </c>
      <c r="E6" s="48"/>
      <c r="F6" s="29" t="str">
        <f t="shared" si="0"/>
        <v/>
      </c>
    </row>
    <row r="7" spans="1:6" ht="63" customHeight="1" x14ac:dyDescent="0.25">
      <c r="A7" s="46">
        <v>3</v>
      </c>
      <c r="B7" s="49" t="s">
        <v>39</v>
      </c>
      <c r="C7" s="47" t="s">
        <v>27</v>
      </c>
      <c r="D7" s="48">
        <v>2</v>
      </c>
      <c r="E7" s="48"/>
      <c r="F7" s="29" t="str">
        <f t="shared" si="0"/>
        <v/>
      </c>
    </row>
    <row r="8" spans="1:6" ht="75" x14ac:dyDescent="0.25">
      <c r="A8" s="46">
        <v>4</v>
      </c>
      <c r="B8" s="58" t="s">
        <v>45</v>
      </c>
      <c r="C8" s="47" t="s">
        <v>7</v>
      </c>
      <c r="D8" s="48">
        <v>4</v>
      </c>
      <c r="E8" s="48"/>
      <c r="F8" s="29" t="str">
        <f t="shared" si="0"/>
        <v/>
      </c>
    </row>
    <row r="9" spans="1:6" ht="75" x14ac:dyDescent="0.25">
      <c r="A9" s="46">
        <v>5</v>
      </c>
      <c r="B9" s="49" t="s">
        <v>40</v>
      </c>
      <c r="C9" s="47" t="s">
        <v>27</v>
      </c>
      <c r="D9" s="48">
        <v>3</v>
      </c>
      <c r="E9" s="48"/>
      <c r="F9" s="29" t="str">
        <f t="shared" si="0"/>
        <v/>
      </c>
    </row>
    <row r="10" spans="1:6" ht="105" x14ac:dyDescent="0.25">
      <c r="A10" s="46">
        <v>6</v>
      </c>
      <c r="B10" s="49" t="s">
        <v>41</v>
      </c>
      <c r="C10" s="47" t="s">
        <v>27</v>
      </c>
      <c r="D10" s="48">
        <v>2</v>
      </c>
      <c r="E10" s="48"/>
      <c r="F10" s="29" t="str">
        <f t="shared" si="0"/>
        <v/>
      </c>
    </row>
    <row r="11" spans="1:6" ht="135" x14ac:dyDescent="0.25">
      <c r="A11" s="46">
        <v>7</v>
      </c>
      <c r="B11" s="49" t="s">
        <v>31</v>
      </c>
      <c r="C11" s="47" t="s">
        <v>26</v>
      </c>
      <c r="D11" s="48">
        <v>40</v>
      </c>
      <c r="E11" s="48"/>
      <c r="F11" s="29" t="str">
        <f t="shared" si="0"/>
        <v/>
      </c>
    </row>
    <row r="12" spans="1:6" ht="135" x14ac:dyDescent="0.25">
      <c r="A12" s="46">
        <v>8</v>
      </c>
      <c r="B12" s="49" t="s">
        <v>32</v>
      </c>
      <c r="C12" s="47" t="s">
        <v>12</v>
      </c>
      <c r="D12" s="48">
        <v>12</v>
      </c>
      <c r="E12" s="48"/>
      <c r="F12" s="29" t="str">
        <f t="shared" si="0"/>
        <v/>
      </c>
    </row>
    <row r="13" spans="1:6" ht="135" x14ac:dyDescent="0.25">
      <c r="A13" s="46">
        <v>9</v>
      </c>
      <c r="B13" s="56" t="s">
        <v>43</v>
      </c>
      <c r="C13" s="47" t="s">
        <v>12</v>
      </c>
      <c r="D13" s="48">
        <v>10</v>
      </c>
      <c r="E13" s="48"/>
      <c r="F13" s="41" t="str">
        <f t="shared" si="0"/>
        <v/>
      </c>
    </row>
    <row r="14" spans="1:6" ht="135" x14ac:dyDescent="0.25">
      <c r="A14" s="46">
        <v>10</v>
      </c>
      <c r="B14" s="58" t="s">
        <v>46</v>
      </c>
      <c r="C14" s="47" t="s">
        <v>12</v>
      </c>
      <c r="D14" s="48">
        <v>30</v>
      </c>
      <c r="E14" s="48"/>
      <c r="F14" s="41" t="str">
        <f t="shared" si="0"/>
        <v/>
      </c>
    </row>
    <row r="15" spans="1:6" ht="135" x14ac:dyDescent="0.25">
      <c r="A15" s="46">
        <v>11</v>
      </c>
      <c r="B15" s="55" t="s">
        <v>42</v>
      </c>
      <c r="C15" s="44"/>
      <c r="D15" s="45"/>
      <c r="E15" s="45"/>
      <c r="F15" s="29"/>
    </row>
    <row r="16" spans="1:6" x14ac:dyDescent="0.25">
      <c r="A16" s="59" t="s">
        <v>20</v>
      </c>
      <c r="B16" s="60" t="s">
        <v>56</v>
      </c>
      <c r="C16" s="44" t="s">
        <v>34</v>
      </c>
      <c r="D16" s="45">
        <v>1</v>
      </c>
      <c r="E16" s="45"/>
      <c r="F16" s="41" t="str">
        <f t="shared" si="0"/>
        <v/>
      </c>
    </row>
    <row r="17" spans="1:6" ht="165" x14ac:dyDescent="0.25">
      <c r="A17" s="46">
        <v>12</v>
      </c>
      <c r="B17" s="15" t="s">
        <v>19</v>
      </c>
      <c r="C17" s="2"/>
      <c r="D17" s="10"/>
      <c r="E17" s="10"/>
      <c r="F17" s="29" t="str">
        <f t="shared" si="0"/>
        <v/>
      </c>
    </row>
    <row r="18" spans="1:6" ht="15" customHeight="1" x14ac:dyDescent="0.25">
      <c r="A18" s="18" t="s">
        <v>70</v>
      </c>
      <c r="B18" s="15" t="s">
        <v>73</v>
      </c>
      <c r="C18" s="2" t="s">
        <v>7</v>
      </c>
      <c r="D18" s="10">
        <v>1</v>
      </c>
      <c r="E18" s="10"/>
      <c r="F18" s="29" t="str">
        <f t="shared" si="0"/>
        <v/>
      </c>
    </row>
    <row r="19" spans="1:6" ht="15" customHeight="1" x14ac:dyDescent="0.25">
      <c r="A19" s="18" t="s">
        <v>69</v>
      </c>
      <c r="B19" s="15" t="s">
        <v>52</v>
      </c>
      <c r="C19" s="2" t="s">
        <v>7</v>
      </c>
      <c r="D19" s="10">
        <v>2</v>
      </c>
      <c r="E19" s="10"/>
      <c r="F19" s="29" t="str">
        <f t="shared" si="0"/>
        <v/>
      </c>
    </row>
    <row r="20" spans="1:6" ht="15" customHeight="1" x14ac:dyDescent="0.25">
      <c r="A20" s="18" t="s">
        <v>48</v>
      </c>
      <c r="B20" s="15" t="s">
        <v>61</v>
      </c>
      <c r="C20" s="2" t="s">
        <v>7</v>
      </c>
      <c r="D20" s="10">
        <v>4</v>
      </c>
      <c r="E20" s="10"/>
      <c r="F20" s="29" t="str">
        <f t="shared" si="0"/>
        <v/>
      </c>
    </row>
    <row r="21" spans="1:6" ht="142.5" customHeight="1" x14ac:dyDescent="0.25">
      <c r="A21" s="19">
        <v>13</v>
      </c>
      <c r="B21" s="57" t="s">
        <v>44</v>
      </c>
      <c r="C21" s="1" t="s">
        <v>7</v>
      </c>
      <c r="D21" s="11">
        <v>1</v>
      </c>
      <c r="E21" s="11"/>
      <c r="F21" s="41" t="str">
        <f t="shared" si="0"/>
        <v/>
      </c>
    </row>
    <row r="22" spans="1:6" ht="126.75" customHeight="1" x14ac:dyDescent="0.25">
      <c r="A22" s="19">
        <v>14</v>
      </c>
      <c r="B22" s="54" t="s">
        <v>30</v>
      </c>
      <c r="C22" s="1" t="s">
        <v>6</v>
      </c>
      <c r="D22" s="11">
        <v>11</v>
      </c>
      <c r="E22" s="11"/>
      <c r="F22" s="41" t="str">
        <f t="shared" si="0"/>
        <v/>
      </c>
    </row>
    <row r="23" spans="1:6" ht="135.75" thickBot="1" x14ac:dyDescent="0.3">
      <c r="A23" s="50">
        <v>15</v>
      </c>
      <c r="B23" s="51" t="s">
        <v>65</v>
      </c>
      <c r="C23" s="52" t="s">
        <v>6</v>
      </c>
      <c r="D23" s="53">
        <v>4</v>
      </c>
      <c r="E23" s="53"/>
      <c r="F23" s="29" t="str">
        <f t="shared" si="0"/>
        <v/>
      </c>
    </row>
    <row r="24" spans="1:6" s="40" customFormat="1" ht="15.75" thickBot="1" x14ac:dyDescent="0.3">
      <c r="A24" s="35" t="str">
        <f>A3</f>
        <v>I.</v>
      </c>
      <c r="B24" s="36" t="str">
        <f>B3&amp;" - UKUPNO"</f>
        <v>PROMETNA SIGNALIZACIJA I OPREMA - UKUPNO</v>
      </c>
      <c r="C24" s="37"/>
      <c r="D24" s="38"/>
      <c r="E24" s="62" t="s">
        <v>64</v>
      </c>
      <c r="F24" s="39">
        <f>SUM(F5:F23)</f>
        <v>0</v>
      </c>
    </row>
    <row r="25" spans="1:6" ht="15.75" thickBot="1" x14ac:dyDescent="0.3"/>
    <row r="26" spans="1:6" ht="15.75" thickBot="1" x14ac:dyDescent="0.3">
      <c r="A26" s="20"/>
      <c r="B26" s="24" t="s">
        <v>8</v>
      </c>
      <c r="C26" s="5"/>
      <c r="D26" s="12"/>
      <c r="E26" s="12"/>
      <c r="F26" s="30"/>
    </row>
    <row r="27" spans="1:6" ht="15.75" thickBot="1" x14ac:dyDescent="0.3">
      <c r="A27" s="21" t="str">
        <f>A24</f>
        <v>I.</v>
      </c>
      <c r="B27" s="25" t="str">
        <f>B24</f>
        <v>PROMETNA SIGNALIZACIJA I OPREMA - UKUPNO</v>
      </c>
      <c r="C27" s="4"/>
      <c r="D27" s="13"/>
      <c r="E27" s="13" t="s">
        <v>64</v>
      </c>
      <c r="F27" s="31">
        <f>F24</f>
        <v>0</v>
      </c>
    </row>
    <row r="28" spans="1:6" ht="15.75" thickBot="1" x14ac:dyDescent="0.3"/>
    <row r="29" spans="1:6" ht="15.75" thickBot="1" x14ac:dyDescent="0.3">
      <c r="A29" s="21"/>
      <c r="B29" s="25" t="s">
        <v>9</v>
      </c>
      <c r="C29" s="4"/>
      <c r="D29" s="13"/>
      <c r="E29" s="13" t="s">
        <v>64</v>
      </c>
      <c r="F29" s="31">
        <f>SUM(F27:F27)</f>
        <v>0</v>
      </c>
    </row>
    <row r="30" spans="1:6" ht="15.75" thickBot="1" x14ac:dyDescent="0.3">
      <c r="A30" s="21"/>
      <c r="B30" s="25" t="s">
        <v>10</v>
      </c>
      <c r="C30" s="6">
        <v>0.25</v>
      </c>
      <c r="D30" s="13"/>
      <c r="E30" s="13" t="s">
        <v>64</v>
      </c>
      <c r="F30" s="31">
        <f>F29*C30</f>
        <v>0</v>
      </c>
    </row>
    <row r="31" spans="1:6" ht="15.75" thickBot="1" x14ac:dyDescent="0.3">
      <c r="A31" s="22"/>
      <c r="B31" s="26" t="s">
        <v>11</v>
      </c>
      <c r="C31" s="7"/>
      <c r="D31" s="14"/>
      <c r="E31" s="14" t="s">
        <v>64</v>
      </c>
      <c r="F31" s="32">
        <f>F30+F29</f>
        <v>0</v>
      </c>
    </row>
    <row r="44" ht="91.5" customHeight="1" x14ac:dyDescent="0.25"/>
    <row r="61" spans="2:2" x14ac:dyDescent="0.25">
      <c r="B61" s="33"/>
    </row>
  </sheetData>
  <conditionalFormatting sqref="F24">
    <cfRule type="cellIs" dxfId="11" priority="4" operator="equal">
      <formula>0</formula>
    </cfRule>
  </conditionalFormatting>
  <conditionalFormatting sqref="F27">
    <cfRule type="cellIs" dxfId="10" priority="3" operator="equal">
      <formula>0</formula>
    </cfRule>
  </conditionalFormatting>
  <conditionalFormatting sqref="F29:F30">
    <cfRule type="cellIs" dxfId="9" priority="2" operator="equal">
      <formula>0</formula>
    </cfRule>
  </conditionalFormatting>
  <conditionalFormatting sqref="F31">
    <cfRule type="cellIs" dxfId="8" priority="1" operator="equal">
      <formula>0</formula>
    </cfRule>
  </conditionalFormatting>
  <pageMargins left="0.7" right="0.7" top="0.75" bottom="0.75" header="0.3" footer="0.3"/>
  <pageSetup paperSize="9" scale="76" fitToHeight="0" orientation="portrait" r:id="rId1"/>
  <headerFooter>
    <oddHeader>&amp;L&amp;G&amp;RBr. projekta: PR-211/20
                      List br.:&amp;P</oddHeader>
    <oddFooter xml:space="preserve">&amp;CELABORAT: POVEĆANJE SIGURNOSTI PROMETA NA DIJELU ŽUPANIJSKE CESTE ŽC 5125 U MJESTU PUNAT 
RIJEKA, SVIBANJ 2023. &amp;RLokacija 3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FC8A-F287-491E-A244-4A9F58C1C72F}">
  <sheetPr>
    <pageSetUpPr fitToPage="1"/>
  </sheetPr>
  <dimension ref="A1:F59"/>
  <sheetViews>
    <sheetView view="pageLayout" topLeftCell="A26" zoomScaleNormal="100" zoomScaleSheetLayoutView="90" workbookViewId="0">
      <selection activeCell="B47" sqref="B47"/>
    </sheetView>
  </sheetViews>
  <sheetFormatPr defaultRowHeight="15" x14ac:dyDescent="0.25"/>
  <cols>
    <col min="1" max="1" width="9.140625" style="16"/>
    <col min="2" max="2" width="62.42578125" style="16" customWidth="1"/>
    <col min="4" max="4" width="9.140625" style="8" customWidth="1"/>
    <col min="5" max="5" width="10" style="8" customWidth="1"/>
    <col min="6" max="6" width="14.5703125" style="27" customWidth="1"/>
    <col min="7" max="7" width="10.140625" bestFit="1" customWidth="1"/>
  </cols>
  <sheetData>
    <row r="1" spans="1:6" x14ac:dyDescent="0.25">
      <c r="B1" s="34" t="s">
        <v>47</v>
      </c>
    </row>
    <row r="2" spans="1:6" ht="15.75" thickBot="1" x14ac:dyDescent="0.3">
      <c r="B2" s="16" t="s">
        <v>68</v>
      </c>
    </row>
    <row r="3" spans="1:6" s="40" customFormat="1" ht="15.75" thickBot="1" x14ac:dyDescent="0.3">
      <c r="A3" s="35" t="s">
        <v>5</v>
      </c>
      <c r="B3" s="36" t="s">
        <v>17</v>
      </c>
      <c r="C3" s="37"/>
      <c r="D3" s="38"/>
      <c r="E3" s="38"/>
      <c r="F3" s="39"/>
    </row>
    <row r="4" spans="1:6" ht="15.75" thickBot="1" x14ac:dyDescent="0.3">
      <c r="A4" s="17" t="s">
        <v>0</v>
      </c>
      <c r="B4" s="23" t="s">
        <v>1</v>
      </c>
      <c r="C4" s="3" t="s">
        <v>2</v>
      </c>
      <c r="D4" s="9" t="s">
        <v>3</v>
      </c>
      <c r="E4" s="9" t="s">
        <v>63</v>
      </c>
      <c r="F4" s="28" t="s">
        <v>4</v>
      </c>
    </row>
    <row r="5" spans="1:6" ht="75" x14ac:dyDescent="0.25">
      <c r="A5" s="42">
        <v>1</v>
      </c>
      <c r="B5" s="43" t="s">
        <v>25</v>
      </c>
      <c r="C5" s="44" t="s">
        <v>7</v>
      </c>
      <c r="D5" s="45">
        <v>6</v>
      </c>
      <c r="E5" s="45"/>
      <c r="F5" s="29" t="str">
        <f t="shared" ref="F5:F21" si="0">IF(E5&lt;&gt;0,D5*E5,"")</f>
        <v/>
      </c>
    </row>
    <row r="6" spans="1:6" ht="60" x14ac:dyDescent="0.25">
      <c r="A6" s="46">
        <v>2</v>
      </c>
      <c r="B6" s="49" t="s">
        <v>38</v>
      </c>
      <c r="C6" s="47" t="s">
        <v>27</v>
      </c>
      <c r="D6" s="48">
        <v>6.6999999999999993</v>
      </c>
      <c r="E6" s="48"/>
      <c r="F6" s="29" t="str">
        <f t="shared" si="0"/>
        <v/>
      </c>
    </row>
    <row r="7" spans="1:6" ht="63" customHeight="1" x14ac:dyDescent="0.25">
      <c r="A7" s="46">
        <v>3</v>
      </c>
      <c r="B7" s="49" t="s">
        <v>39</v>
      </c>
      <c r="C7" s="47" t="s">
        <v>27</v>
      </c>
      <c r="D7" s="48">
        <v>2</v>
      </c>
      <c r="E7" s="48"/>
      <c r="F7" s="29" t="str">
        <f t="shared" si="0"/>
        <v/>
      </c>
    </row>
    <row r="8" spans="1:6" ht="75" x14ac:dyDescent="0.25">
      <c r="A8" s="46">
        <v>4</v>
      </c>
      <c r="B8" s="58" t="s">
        <v>45</v>
      </c>
      <c r="C8" s="47" t="s">
        <v>7</v>
      </c>
      <c r="D8" s="48">
        <v>4</v>
      </c>
      <c r="E8" s="48"/>
      <c r="F8" s="29" t="str">
        <f t="shared" si="0"/>
        <v/>
      </c>
    </row>
    <row r="9" spans="1:6" ht="75" x14ac:dyDescent="0.25">
      <c r="A9" s="46">
        <v>5</v>
      </c>
      <c r="B9" s="49" t="s">
        <v>40</v>
      </c>
      <c r="C9" s="47" t="s">
        <v>27</v>
      </c>
      <c r="D9" s="48">
        <v>4.6999999999999993</v>
      </c>
      <c r="E9" s="48"/>
      <c r="F9" s="29" t="str">
        <f t="shared" si="0"/>
        <v/>
      </c>
    </row>
    <row r="10" spans="1:6" ht="105" x14ac:dyDescent="0.25">
      <c r="A10" s="46">
        <v>6</v>
      </c>
      <c r="B10" s="49" t="s">
        <v>41</v>
      </c>
      <c r="C10" s="47" t="s">
        <v>27</v>
      </c>
      <c r="D10" s="48">
        <v>2</v>
      </c>
      <c r="E10" s="48"/>
      <c r="F10" s="29" t="str">
        <f t="shared" si="0"/>
        <v/>
      </c>
    </row>
    <row r="11" spans="1:6" ht="135" x14ac:dyDescent="0.25">
      <c r="A11" s="46">
        <v>7</v>
      </c>
      <c r="B11" s="55" t="s">
        <v>42</v>
      </c>
      <c r="C11" s="44"/>
      <c r="D11" s="45"/>
      <c r="E11" s="45"/>
      <c r="F11" s="29"/>
    </row>
    <row r="12" spans="1:6" x14ac:dyDescent="0.25">
      <c r="A12" s="59" t="s">
        <v>20</v>
      </c>
      <c r="B12" s="60" t="s">
        <v>56</v>
      </c>
      <c r="C12" s="44" t="s">
        <v>34</v>
      </c>
      <c r="D12" s="45">
        <v>1</v>
      </c>
      <c r="E12" s="45"/>
      <c r="F12" s="41" t="str">
        <f t="shared" si="0"/>
        <v/>
      </c>
    </row>
    <row r="13" spans="1:6" ht="165" x14ac:dyDescent="0.25">
      <c r="A13" s="46">
        <v>8</v>
      </c>
      <c r="B13" s="15" t="s">
        <v>19</v>
      </c>
      <c r="C13" s="2"/>
      <c r="D13" s="10"/>
      <c r="E13" s="10"/>
      <c r="F13" s="29" t="str">
        <f t="shared" si="0"/>
        <v/>
      </c>
    </row>
    <row r="14" spans="1:6" ht="15" customHeight="1" x14ac:dyDescent="0.25">
      <c r="A14" s="18" t="s">
        <v>20</v>
      </c>
      <c r="B14" s="61" t="s">
        <v>49</v>
      </c>
      <c r="C14" s="2" t="s">
        <v>7</v>
      </c>
      <c r="D14" s="10">
        <v>2</v>
      </c>
      <c r="E14" s="10"/>
      <c r="F14" s="29" t="str">
        <f t="shared" si="0"/>
        <v/>
      </c>
    </row>
    <row r="15" spans="1:6" ht="15" customHeight="1" x14ac:dyDescent="0.25">
      <c r="A15" s="18" t="s">
        <v>69</v>
      </c>
      <c r="B15" s="15" t="s">
        <v>50</v>
      </c>
      <c r="C15" s="2" t="s">
        <v>7</v>
      </c>
      <c r="D15" s="10">
        <v>2</v>
      </c>
      <c r="E15" s="10"/>
      <c r="F15" s="29" t="str">
        <f t="shared" si="0"/>
        <v/>
      </c>
    </row>
    <row r="16" spans="1:6" ht="15" customHeight="1" x14ac:dyDescent="0.25">
      <c r="A16" s="18" t="s">
        <v>48</v>
      </c>
      <c r="B16" s="15" t="s">
        <v>53</v>
      </c>
      <c r="C16" s="2" t="s">
        <v>7</v>
      </c>
      <c r="D16" s="10">
        <v>2</v>
      </c>
      <c r="E16" s="10"/>
      <c r="F16" s="29" t="str">
        <f t="shared" si="0"/>
        <v/>
      </c>
    </row>
    <row r="17" spans="1:6" ht="15" customHeight="1" x14ac:dyDescent="0.25">
      <c r="A17" s="18" t="s">
        <v>71</v>
      </c>
      <c r="B17" s="15" t="s">
        <v>54</v>
      </c>
      <c r="C17" s="2" t="s">
        <v>7</v>
      </c>
      <c r="D17" s="10">
        <v>1</v>
      </c>
      <c r="E17" s="10"/>
      <c r="F17" s="29" t="str">
        <f t="shared" si="0"/>
        <v/>
      </c>
    </row>
    <row r="18" spans="1:6" ht="15" customHeight="1" x14ac:dyDescent="0.25">
      <c r="A18" s="18" t="s">
        <v>72</v>
      </c>
      <c r="B18" s="15" t="s">
        <v>55</v>
      </c>
      <c r="C18" s="2" t="s">
        <v>7</v>
      </c>
      <c r="D18" s="10">
        <v>1</v>
      </c>
      <c r="E18" s="10"/>
      <c r="F18" s="29" t="str">
        <f t="shared" si="0"/>
        <v/>
      </c>
    </row>
    <row r="19" spans="1:6" ht="142.5" customHeight="1" x14ac:dyDescent="0.25">
      <c r="A19" s="19">
        <v>9</v>
      </c>
      <c r="B19" s="57" t="s">
        <v>44</v>
      </c>
      <c r="C19" s="1" t="s">
        <v>7</v>
      </c>
      <c r="D19" s="11">
        <v>1</v>
      </c>
      <c r="E19" s="11"/>
      <c r="F19" s="41" t="str">
        <f t="shared" si="0"/>
        <v/>
      </c>
    </row>
    <row r="20" spans="1:6" ht="126.75" customHeight="1" x14ac:dyDescent="0.25">
      <c r="A20" s="19">
        <v>10</v>
      </c>
      <c r="B20" s="54" t="s">
        <v>30</v>
      </c>
      <c r="C20" s="1" t="s">
        <v>6</v>
      </c>
      <c r="D20" s="11">
        <v>25</v>
      </c>
      <c r="E20" s="11"/>
      <c r="F20" s="41" t="str">
        <f t="shared" si="0"/>
        <v/>
      </c>
    </row>
    <row r="21" spans="1:6" ht="135.75" thickBot="1" x14ac:dyDescent="0.3">
      <c r="A21" s="50">
        <v>11</v>
      </c>
      <c r="B21" s="51" t="s">
        <v>65</v>
      </c>
      <c r="C21" s="52" t="s">
        <v>6</v>
      </c>
      <c r="D21" s="53">
        <v>4</v>
      </c>
      <c r="E21" s="53"/>
      <c r="F21" s="29" t="str">
        <f t="shared" si="0"/>
        <v/>
      </c>
    </row>
    <row r="22" spans="1:6" s="40" customFormat="1" ht="15.75" thickBot="1" x14ac:dyDescent="0.3">
      <c r="A22" s="35" t="str">
        <f>A3</f>
        <v>I.</v>
      </c>
      <c r="B22" s="36" t="str">
        <f>B3&amp;" - UKUPNO"</f>
        <v>PROMETNA SIGNALIZACIJA I OPREMA - UKUPNO</v>
      </c>
      <c r="C22" s="37"/>
      <c r="D22" s="38"/>
      <c r="E22" s="62" t="s">
        <v>64</v>
      </c>
      <c r="F22" s="39">
        <f>SUM(F5:F21)</f>
        <v>0</v>
      </c>
    </row>
    <row r="23" spans="1:6" ht="15.75" thickBot="1" x14ac:dyDescent="0.3"/>
    <row r="24" spans="1:6" ht="15.75" thickBot="1" x14ac:dyDescent="0.3">
      <c r="A24" s="20"/>
      <c r="B24" s="24" t="s">
        <v>8</v>
      </c>
      <c r="C24" s="5"/>
      <c r="D24" s="12"/>
      <c r="E24" s="12"/>
      <c r="F24" s="30"/>
    </row>
    <row r="25" spans="1:6" ht="15.75" thickBot="1" x14ac:dyDescent="0.3">
      <c r="A25" s="21" t="str">
        <f>A22</f>
        <v>I.</v>
      </c>
      <c r="B25" s="25" t="str">
        <f>B22</f>
        <v>PROMETNA SIGNALIZACIJA I OPREMA - UKUPNO</v>
      </c>
      <c r="C25" s="4"/>
      <c r="D25" s="13"/>
      <c r="E25" s="13" t="s">
        <v>64</v>
      </c>
      <c r="F25" s="31">
        <f>F22</f>
        <v>0</v>
      </c>
    </row>
    <row r="26" spans="1:6" ht="15.75" thickBot="1" x14ac:dyDescent="0.3"/>
    <row r="27" spans="1:6" ht="15.75" thickBot="1" x14ac:dyDescent="0.3">
      <c r="A27" s="21"/>
      <c r="B27" s="25" t="s">
        <v>9</v>
      </c>
      <c r="C27" s="4"/>
      <c r="D27" s="13"/>
      <c r="E27" s="13" t="s">
        <v>64</v>
      </c>
      <c r="F27" s="31">
        <f>SUM(F25:F25)</f>
        <v>0</v>
      </c>
    </row>
    <row r="28" spans="1:6" ht="15.75" thickBot="1" x14ac:dyDescent="0.3">
      <c r="A28" s="21"/>
      <c r="B28" s="25" t="s">
        <v>10</v>
      </c>
      <c r="C28" s="6">
        <v>0.25</v>
      </c>
      <c r="D28" s="13"/>
      <c r="E28" s="13" t="s">
        <v>64</v>
      </c>
      <c r="F28" s="31">
        <f>F27*C28</f>
        <v>0</v>
      </c>
    </row>
    <row r="29" spans="1:6" ht="15.75" thickBot="1" x14ac:dyDescent="0.3">
      <c r="A29" s="22"/>
      <c r="B29" s="26" t="s">
        <v>11</v>
      </c>
      <c r="C29" s="7"/>
      <c r="D29" s="14"/>
      <c r="E29" s="14" t="s">
        <v>64</v>
      </c>
      <c r="F29" s="32">
        <f>F28+F27</f>
        <v>0</v>
      </c>
    </row>
    <row r="42" ht="91.5" customHeight="1" x14ac:dyDescent="0.25"/>
    <row r="59" spans="2:2" x14ac:dyDescent="0.25">
      <c r="B59" s="33"/>
    </row>
  </sheetData>
  <conditionalFormatting sqref="F22">
    <cfRule type="cellIs" dxfId="7" priority="4" operator="equal">
      <formula>0</formula>
    </cfRule>
  </conditionalFormatting>
  <conditionalFormatting sqref="F25">
    <cfRule type="cellIs" dxfId="6" priority="3" operator="equal">
      <formula>0</formula>
    </cfRule>
  </conditionalFormatting>
  <conditionalFormatting sqref="F27:F28">
    <cfRule type="cellIs" dxfId="5" priority="2" operator="equal">
      <formula>0</formula>
    </cfRule>
  </conditionalFormatting>
  <conditionalFormatting sqref="F29">
    <cfRule type="cellIs" dxfId="4" priority="1" operator="equal">
      <formula>0</formula>
    </cfRule>
  </conditionalFormatting>
  <pageMargins left="0.7" right="0.7" top="0.75" bottom="0.75" header="0.3" footer="0.3"/>
  <pageSetup paperSize="9" scale="76" fitToHeight="0" orientation="portrait" r:id="rId1"/>
  <headerFooter>
    <oddHeader>&amp;L&amp;G&amp;RBr. projekta: PR-211/20
                      List br.:&amp;P</oddHeader>
    <oddFooter xml:space="preserve">&amp;CELABORAT: POVEĆANJE SIGURNOSTI PROMETA NA DIJELU ŽUPANIJSKE CESTE ŽC 5125 U MJESTU PUNAT 
RIJEKA, SVIBANJ 2023. &amp;RLokacija 4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view="pageLayout" zoomScale="85" zoomScaleNormal="100" zoomScaleSheetLayoutView="90" zoomScalePageLayoutView="85" workbookViewId="0">
      <selection activeCell="E5" sqref="E5"/>
    </sheetView>
  </sheetViews>
  <sheetFormatPr defaultRowHeight="15" x14ac:dyDescent="0.25"/>
  <cols>
    <col min="1" max="1" width="9.140625" style="16"/>
    <col min="2" max="2" width="54.7109375" style="16" customWidth="1"/>
    <col min="4" max="4" width="9.140625" style="8" customWidth="1"/>
    <col min="5" max="5" width="12.5703125" style="8" customWidth="1"/>
    <col min="6" max="6" width="14.5703125" style="27" customWidth="1"/>
    <col min="7" max="7" width="10.140625" bestFit="1" customWidth="1"/>
  </cols>
  <sheetData>
    <row r="1" spans="1:6" x14ac:dyDescent="0.25">
      <c r="B1" s="34" t="s">
        <v>47</v>
      </c>
    </row>
    <row r="2" spans="1:6" ht="15.75" thickBot="1" x14ac:dyDescent="0.3">
      <c r="B2" s="16" t="s">
        <v>66</v>
      </c>
    </row>
    <row r="3" spans="1:6" s="40" customFormat="1" ht="15.75" thickBot="1" x14ac:dyDescent="0.3">
      <c r="A3" s="35" t="s">
        <v>5</v>
      </c>
      <c r="B3" s="36" t="s">
        <v>17</v>
      </c>
      <c r="C3" s="37"/>
      <c r="D3" s="38"/>
      <c r="E3" s="38"/>
      <c r="F3" s="39"/>
    </row>
    <row r="4" spans="1:6" ht="15.75" thickBot="1" x14ac:dyDescent="0.3">
      <c r="A4" s="17" t="s">
        <v>0</v>
      </c>
      <c r="B4" s="23" t="s">
        <v>1</v>
      </c>
      <c r="C4" s="3" t="s">
        <v>2</v>
      </c>
      <c r="D4" s="9" t="s">
        <v>3</v>
      </c>
      <c r="E4" s="9" t="s">
        <v>63</v>
      </c>
      <c r="F4" s="28" t="s">
        <v>4</v>
      </c>
    </row>
    <row r="5" spans="1:6" ht="75" x14ac:dyDescent="0.25">
      <c r="A5" s="42" t="s">
        <v>24</v>
      </c>
      <c r="B5" s="43" t="s">
        <v>25</v>
      </c>
      <c r="C5" s="44" t="s">
        <v>7</v>
      </c>
      <c r="D5" s="45">
        <v>16</v>
      </c>
      <c r="E5" s="45"/>
      <c r="F5" s="29" t="str">
        <f t="shared" ref="F5:F18" si="0">IF(E5&lt;&gt;0,D5*E5,"")</f>
        <v/>
      </c>
    </row>
    <row r="6" spans="1:6" ht="60" x14ac:dyDescent="0.25">
      <c r="A6" s="46" t="s">
        <v>18</v>
      </c>
      <c r="B6" s="49" t="s">
        <v>38</v>
      </c>
      <c r="C6" s="47" t="s">
        <v>27</v>
      </c>
      <c r="D6" s="48">
        <v>16.2</v>
      </c>
      <c r="E6" s="48"/>
      <c r="F6" s="29" t="str">
        <f t="shared" si="0"/>
        <v/>
      </c>
    </row>
    <row r="7" spans="1:6" ht="63" customHeight="1" x14ac:dyDescent="0.25">
      <c r="A7" s="46" t="s">
        <v>13</v>
      </c>
      <c r="B7" s="49" t="s">
        <v>39</v>
      </c>
      <c r="C7" s="47" t="s">
        <v>27</v>
      </c>
      <c r="D7" s="48">
        <v>3</v>
      </c>
      <c r="E7" s="48"/>
      <c r="F7" s="29" t="str">
        <f t="shared" si="0"/>
        <v/>
      </c>
    </row>
    <row r="8" spans="1:6" ht="90" x14ac:dyDescent="0.25">
      <c r="A8" s="46" t="s">
        <v>14</v>
      </c>
      <c r="B8" s="58" t="s">
        <v>45</v>
      </c>
      <c r="C8" s="47" t="s">
        <v>7</v>
      </c>
      <c r="D8" s="48">
        <v>16</v>
      </c>
      <c r="E8" s="48"/>
      <c r="F8" s="29" t="str">
        <f t="shared" si="0"/>
        <v/>
      </c>
    </row>
    <row r="9" spans="1:6" ht="90" x14ac:dyDescent="0.25">
      <c r="A9" s="46" t="s">
        <v>15</v>
      </c>
      <c r="B9" s="49" t="s">
        <v>40</v>
      </c>
      <c r="C9" s="47" t="s">
        <v>27</v>
      </c>
      <c r="D9" s="48">
        <v>13.2</v>
      </c>
      <c r="E9" s="48"/>
      <c r="F9" s="29" t="str">
        <f t="shared" si="0"/>
        <v/>
      </c>
    </row>
    <row r="10" spans="1:6" ht="120" x14ac:dyDescent="0.25">
      <c r="A10" s="46" t="s">
        <v>16</v>
      </c>
      <c r="B10" s="49" t="s">
        <v>41</v>
      </c>
      <c r="C10" s="47" t="s">
        <v>27</v>
      </c>
      <c r="D10" s="48">
        <v>3</v>
      </c>
      <c r="E10" s="48"/>
      <c r="F10" s="29" t="str">
        <f t="shared" si="0"/>
        <v/>
      </c>
    </row>
    <row r="11" spans="1:6" ht="165" x14ac:dyDescent="0.25">
      <c r="A11" s="46" t="s">
        <v>28</v>
      </c>
      <c r="B11" s="49" t="s">
        <v>31</v>
      </c>
      <c r="C11" s="47" t="s">
        <v>26</v>
      </c>
      <c r="D11" s="48">
        <v>40</v>
      </c>
      <c r="E11" s="48"/>
      <c r="F11" s="29" t="str">
        <f t="shared" si="0"/>
        <v/>
      </c>
    </row>
    <row r="12" spans="1:6" ht="150" x14ac:dyDescent="0.25">
      <c r="A12" s="46" t="s">
        <v>29</v>
      </c>
      <c r="B12" s="49" t="s">
        <v>32</v>
      </c>
      <c r="C12" s="47" t="s">
        <v>12</v>
      </c>
      <c r="D12" s="48">
        <v>12</v>
      </c>
      <c r="E12" s="48"/>
      <c r="F12" s="29" t="str">
        <f t="shared" si="0"/>
        <v/>
      </c>
    </row>
    <row r="13" spans="1:6" ht="150" x14ac:dyDescent="0.25">
      <c r="A13" s="46" t="s">
        <v>33</v>
      </c>
      <c r="B13" s="56" t="s">
        <v>43</v>
      </c>
      <c r="C13" s="47" t="s">
        <v>12</v>
      </c>
      <c r="D13" s="48">
        <v>10</v>
      </c>
      <c r="E13" s="48"/>
      <c r="F13" s="41" t="str">
        <f t="shared" si="0"/>
        <v/>
      </c>
    </row>
    <row r="14" spans="1:6" ht="150" x14ac:dyDescent="0.25">
      <c r="A14" s="46" t="s">
        <v>35</v>
      </c>
      <c r="B14" s="58" t="s">
        <v>46</v>
      </c>
      <c r="C14" s="47" t="s">
        <v>12</v>
      </c>
      <c r="D14" s="48">
        <v>30</v>
      </c>
      <c r="E14" s="48"/>
      <c r="F14" s="41" t="str">
        <f t="shared" si="0"/>
        <v/>
      </c>
    </row>
    <row r="15" spans="1:6" ht="150" x14ac:dyDescent="0.25">
      <c r="A15" s="46" t="s">
        <v>36</v>
      </c>
      <c r="B15" s="55" t="s">
        <v>42</v>
      </c>
      <c r="C15" s="44"/>
      <c r="D15" s="45"/>
      <c r="E15" s="45"/>
      <c r="F15" s="29"/>
    </row>
    <row r="16" spans="1:6" x14ac:dyDescent="0.25">
      <c r="A16" s="59" t="s">
        <v>20</v>
      </c>
      <c r="B16" s="60" t="s">
        <v>56</v>
      </c>
      <c r="C16" s="44" t="s">
        <v>34</v>
      </c>
      <c r="D16" s="45">
        <v>2</v>
      </c>
      <c r="E16" s="45"/>
      <c r="F16" s="41" t="str">
        <f t="shared" si="0"/>
        <v/>
      </c>
    </row>
    <row r="17" spans="1:6" x14ac:dyDescent="0.25">
      <c r="A17" s="59" t="s">
        <v>21</v>
      </c>
      <c r="B17" s="60" t="s">
        <v>57</v>
      </c>
      <c r="C17" s="44" t="s">
        <v>34</v>
      </c>
      <c r="D17" s="45">
        <v>2</v>
      </c>
      <c r="E17" s="45"/>
      <c r="F17" s="41" t="str">
        <f t="shared" si="0"/>
        <v/>
      </c>
    </row>
    <row r="18" spans="1:6" ht="195" x14ac:dyDescent="0.25">
      <c r="A18" s="46" t="s">
        <v>37</v>
      </c>
      <c r="B18" s="15" t="s">
        <v>19</v>
      </c>
      <c r="C18" s="2"/>
      <c r="D18" s="10"/>
      <c r="E18" s="10"/>
      <c r="F18" s="29" t="str">
        <f t="shared" si="0"/>
        <v/>
      </c>
    </row>
    <row r="19" spans="1:6" ht="15" customHeight="1" x14ac:dyDescent="0.25">
      <c r="A19" s="18" t="s">
        <v>20</v>
      </c>
      <c r="B19" s="61" t="s">
        <v>49</v>
      </c>
      <c r="C19" s="2" t="s">
        <v>7</v>
      </c>
      <c r="D19" s="10">
        <v>2</v>
      </c>
      <c r="E19" s="10"/>
      <c r="F19" s="29" t="str">
        <f t="shared" ref="F19:F29" si="1">IF(E19&lt;&gt;0,D19*E19,"")</f>
        <v/>
      </c>
    </row>
    <row r="20" spans="1:6" ht="15" customHeight="1" x14ac:dyDescent="0.25">
      <c r="A20" s="18" t="s">
        <v>21</v>
      </c>
      <c r="B20" s="15" t="s">
        <v>50</v>
      </c>
      <c r="C20" s="2" t="s">
        <v>7</v>
      </c>
      <c r="D20" s="10">
        <v>3</v>
      </c>
      <c r="E20" s="10"/>
      <c r="F20" s="29" t="str">
        <f t="shared" si="1"/>
        <v/>
      </c>
    </row>
    <row r="21" spans="1:6" ht="15" customHeight="1" x14ac:dyDescent="0.25">
      <c r="A21" s="18" t="s">
        <v>22</v>
      </c>
      <c r="B21" s="15" t="s">
        <v>51</v>
      </c>
      <c r="C21" s="2" t="s">
        <v>7</v>
      </c>
      <c r="D21" s="10">
        <v>2</v>
      </c>
      <c r="E21" s="10"/>
      <c r="F21" s="29" t="str">
        <f t="shared" si="1"/>
        <v/>
      </c>
    </row>
    <row r="22" spans="1:6" ht="15" customHeight="1" x14ac:dyDescent="0.25">
      <c r="A22" s="18" t="s">
        <v>23</v>
      </c>
      <c r="B22" s="15" t="s">
        <v>52</v>
      </c>
      <c r="C22" s="2" t="s">
        <v>7</v>
      </c>
      <c r="D22" s="10">
        <v>2</v>
      </c>
      <c r="E22" s="10"/>
      <c r="F22" s="29" t="str">
        <f t="shared" si="1"/>
        <v/>
      </c>
    </row>
    <row r="23" spans="1:6" ht="15" customHeight="1" x14ac:dyDescent="0.25">
      <c r="A23" s="18" t="s">
        <v>58</v>
      </c>
      <c r="B23" s="15" t="s">
        <v>53</v>
      </c>
      <c r="C23" s="2" t="s">
        <v>7</v>
      </c>
      <c r="D23" s="10">
        <v>2</v>
      </c>
      <c r="E23" s="10"/>
      <c r="F23" s="29" t="str">
        <f t="shared" si="1"/>
        <v/>
      </c>
    </row>
    <row r="24" spans="1:6" ht="15" customHeight="1" x14ac:dyDescent="0.25">
      <c r="A24" s="18" t="s">
        <v>59</v>
      </c>
      <c r="B24" s="15" t="s">
        <v>54</v>
      </c>
      <c r="C24" s="2" t="s">
        <v>7</v>
      </c>
      <c r="D24" s="10">
        <v>1</v>
      </c>
      <c r="E24" s="10"/>
      <c r="F24" s="29" t="str">
        <f t="shared" si="1"/>
        <v/>
      </c>
    </row>
    <row r="25" spans="1:6" ht="15" customHeight="1" x14ac:dyDescent="0.25">
      <c r="A25" s="18" t="s">
        <v>60</v>
      </c>
      <c r="B25" s="15" t="s">
        <v>55</v>
      </c>
      <c r="C25" s="2" t="s">
        <v>7</v>
      </c>
      <c r="D25" s="10">
        <v>1</v>
      </c>
      <c r="E25" s="10"/>
      <c r="F25" s="29" t="str">
        <f t="shared" si="1"/>
        <v/>
      </c>
    </row>
    <row r="26" spans="1:6" ht="15" customHeight="1" x14ac:dyDescent="0.25">
      <c r="A26" s="18" t="s">
        <v>62</v>
      </c>
      <c r="B26" s="15" t="s">
        <v>61</v>
      </c>
      <c r="C26" s="2" t="s">
        <v>7</v>
      </c>
      <c r="D26" s="10">
        <v>5</v>
      </c>
      <c r="E26" s="10"/>
      <c r="F26" s="29" t="str">
        <f t="shared" si="1"/>
        <v/>
      </c>
    </row>
    <row r="27" spans="1:6" ht="142.5" customHeight="1" x14ac:dyDescent="0.25">
      <c r="A27" s="19">
        <v>13</v>
      </c>
      <c r="B27" s="57" t="s">
        <v>44</v>
      </c>
      <c r="C27" s="1" t="s">
        <v>7</v>
      </c>
      <c r="D27" s="11">
        <v>4</v>
      </c>
      <c r="E27" s="11"/>
      <c r="F27" s="41" t="str">
        <f t="shared" si="1"/>
        <v/>
      </c>
    </row>
    <row r="28" spans="1:6" ht="126.75" customHeight="1" x14ac:dyDescent="0.25">
      <c r="A28" s="19">
        <v>14</v>
      </c>
      <c r="B28" s="54" t="s">
        <v>30</v>
      </c>
      <c r="C28" s="1" t="s">
        <v>6</v>
      </c>
      <c r="D28" s="11">
        <v>39</v>
      </c>
      <c r="E28" s="11"/>
      <c r="F28" s="41" t="str">
        <f t="shared" si="1"/>
        <v/>
      </c>
    </row>
    <row r="29" spans="1:6" ht="150.75" thickBot="1" x14ac:dyDescent="0.3">
      <c r="A29" s="50">
        <v>15</v>
      </c>
      <c r="B29" s="51" t="s">
        <v>65</v>
      </c>
      <c r="C29" s="52" t="s">
        <v>6</v>
      </c>
      <c r="D29" s="53">
        <v>16</v>
      </c>
      <c r="E29" s="53"/>
      <c r="F29" s="29" t="str">
        <f t="shared" si="1"/>
        <v/>
      </c>
    </row>
    <row r="30" spans="1:6" s="40" customFormat="1" ht="15.75" thickBot="1" x14ac:dyDescent="0.3">
      <c r="A30" s="35" t="str">
        <f>A3</f>
        <v>I.</v>
      </c>
      <c r="B30" s="36" t="str">
        <f>B3&amp;" - UKUPNO"</f>
        <v>PROMETNA SIGNALIZACIJA I OPREMA - UKUPNO</v>
      </c>
      <c r="C30" s="37"/>
      <c r="D30" s="38"/>
      <c r="E30" s="62" t="s">
        <v>64</v>
      </c>
      <c r="F30" s="39">
        <f>SUM(F5:F29)</f>
        <v>0</v>
      </c>
    </row>
    <row r="31" spans="1:6" ht="15.75" thickBot="1" x14ac:dyDescent="0.3"/>
    <row r="32" spans="1:6" ht="15.75" thickBot="1" x14ac:dyDescent="0.3">
      <c r="A32" s="20"/>
      <c r="B32" s="24" t="s">
        <v>8</v>
      </c>
      <c r="C32" s="5"/>
      <c r="D32" s="12"/>
      <c r="E32" s="12"/>
      <c r="F32" s="30"/>
    </row>
    <row r="33" spans="1:6" ht="15.75" thickBot="1" x14ac:dyDescent="0.3">
      <c r="A33" s="21" t="str">
        <f>A30</f>
        <v>I.</v>
      </c>
      <c r="B33" s="25" t="str">
        <f>B30</f>
        <v>PROMETNA SIGNALIZACIJA I OPREMA - UKUPNO</v>
      </c>
      <c r="C33" s="4"/>
      <c r="D33" s="13"/>
      <c r="E33" s="13" t="s">
        <v>64</v>
      </c>
      <c r="F33" s="31">
        <f>F30</f>
        <v>0</v>
      </c>
    </row>
    <row r="34" spans="1:6" ht="15.75" thickBot="1" x14ac:dyDescent="0.3"/>
    <row r="35" spans="1:6" ht="15.75" thickBot="1" x14ac:dyDescent="0.3">
      <c r="A35" s="21"/>
      <c r="B35" s="25" t="s">
        <v>9</v>
      </c>
      <c r="C35" s="4"/>
      <c r="D35" s="13"/>
      <c r="E35" s="13" t="s">
        <v>64</v>
      </c>
      <c r="F35" s="31">
        <f>SUM(F33:F33)</f>
        <v>0</v>
      </c>
    </row>
    <row r="36" spans="1:6" ht="15.75" thickBot="1" x14ac:dyDescent="0.3">
      <c r="A36" s="21"/>
      <c r="B36" s="25" t="s">
        <v>10</v>
      </c>
      <c r="C36" s="6">
        <v>0.25</v>
      </c>
      <c r="D36" s="13"/>
      <c r="E36" s="13" t="s">
        <v>64</v>
      </c>
      <c r="F36" s="31">
        <f>F35*C36</f>
        <v>0</v>
      </c>
    </row>
    <row r="37" spans="1:6" ht="15.75" thickBot="1" x14ac:dyDescent="0.3">
      <c r="A37" s="22"/>
      <c r="B37" s="26" t="s">
        <v>11</v>
      </c>
      <c r="C37" s="7"/>
      <c r="D37" s="14"/>
      <c r="E37" s="14" t="s">
        <v>64</v>
      </c>
      <c r="F37" s="32">
        <f>F36+F35</f>
        <v>0</v>
      </c>
    </row>
    <row r="50" ht="91.5" customHeight="1" x14ac:dyDescent="0.25"/>
    <row r="67" spans="2:2" x14ac:dyDescent="0.25">
      <c r="B67" s="33"/>
    </row>
  </sheetData>
  <phoneticPr fontId="11" type="noConversion"/>
  <conditionalFormatting sqref="F30">
    <cfRule type="cellIs" dxfId="3" priority="4" operator="equal">
      <formula>0</formula>
    </cfRule>
  </conditionalFormatting>
  <conditionalFormatting sqref="F33">
    <cfRule type="cellIs" dxfId="2" priority="3" operator="equal">
      <formula>0</formula>
    </cfRule>
  </conditionalFormatting>
  <conditionalFormatting sqref="F35:F36">
    <cfRule type="cellIs" dxfId="1" priority="2" operator="equal">
      <formula>0</formula>
    </cfRule>
  </conditionalFormatting>
  <conditionalFormatting sqref="F37">
    <cfRule type="cellIs" dxfId="0" priority="1" operator="equal">
      <formula>0</formula>
    </cfRule>
  </conditionalFormatting>
  <pageMargins left="0.7" right="0.4375" top="0.75" bottom="0.75" header="0.3" footer="0.3"/>
  <pageSetup paperSize="9" scale="83" fitToHeight="0" orientation="portrait" r:id="rId1"/>
  <headerFooter>
    <oddHeader>&amp;L&amp;G&amp;RBr. projekta: PR-211/20
                      List br.:&amp;P</oddHeader>
    <oddFooter>&amp;CELABORAT: POVEĆANJE SIGURNOSTI PROMETA NA DIJELU ŽUPANIJSKE CESTE ŽC 5125 U MJESTU PUNAT 
RIJEKA, SVIBANJ 2023. &amp;RSveukupno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troskovnik_L3</vt:lpstr>
      <vt:lpstr>troskovnik_L4</vt:lpstr>
      <vt:lpstr>troskovnik sve</vt:lpstr>
      <vt:lpstr>troskovnik_L3!Podrucje_ispisa</vt:lpstr>
      <vt:lpstr>troskovnik_L4!Podrucje_ispisa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2026-02-03T13:37:27Z</dcterms:modified>
</cp:coreProperties>
</file>