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vetec\Desktop\"/>
    </mc:Choice>
  </mc:AlternateContent>
  <xr:revisionPtr revIDLastSave="0" documentId="8_{FB765973-F5FA-459C-8647-6934EC428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 ODRŽAVANJA 2025. I. izm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7" l="1"/>
  <c r="H80" i="7"/>
  <c r="H60" i="7"/>
  <c r="E44" i="7"/>
  <c r="H87" i="7" l="1"/>
  <c r="H86" i="7"/>
  <c r="H81" i="7"/>
  <c r="H79" i="7"/>
  <c r="H78" i="7"/>
  <c r="H69" i="7"/>
  <c r="H68" i="7"/>
  <c r="H63" i="7"/>
  <c r="C29" i="7" s="1"/>
  <c r="H62" i="7"/>
  <c r="H61" i="7"/>
  <c r="C27" i="7" s="1"/>
  <c r="H55" i="7"/>
  <c r="H50" i="7"/>
  <c r="C31" i="7" s="1"/>
  <c r="H49" i="7"/>
  <c r="H48" i="7"/>
  <c r="C25" i="7" s="1"/>
  <c r="H42" i="7"/>
  <c r="H41" i="7"/>
  <c r="C23" i="7" s="1"/>
  <c r="H44" i="7" l="1"/>
  <c r="H70" i="7"/>
  <c r="E70" i="7"/>
  <c r="H88" i="7"/>
  <c r="E88" i="7"/>
  <c r="H82" i="7"/>
  <c r="E82" i="7"/>
  <c r="H64" i="7"/>
  <c r="E64" i="7"/>
  <c r="H56" i="7"/>
  <c r="E56" i="7"/>
  <c r="H51" i="7"/>
  <c r="E51" i="7"/>
  <c r="H90" i="7" l="1"/>
  <c r="C34" i="7"/>
  <c r="E90" i="7"/>
</calcChain>
</file>

<file path=xl/sharedStrings.xml><?xml version="1.0" encoding="utf-8"?>
<sst xmlns="http://schemas.openxmlformats.org/spreadsheetml/2006/main" count="143" uniqueCount="100">
  <si>
    <t>održavanja komunalne infrastrukture na području</t>
  </si>
  <si>
    <t>Članak 1.</t>
  </si>
  <si>
    <t>Članak 2.</t>
  </si>
  <si>
    <t>Članak 3.</t>
  </si>
  <si>
    <t>POZICIJA</t>
  </si>
  <si>
    <t>IZVOR FINANCIRANJA</t>
  </si>
  <si>
    <t>3. ODRŽAVANJE GRAĐEVINA JAVNE ODVODNJE OBORINSKIH VODA</t>
  </si>
  <si>
    <t>8. ODRŽAVANJE JAVNE RASVJETE</t>
  </si>
  <si>
    <t>Članak 4.</t>
  </si>
  <si>
    <t>Održavanje komunalne infrastrukture financirati će se sredstvima:</t>
  </si>
  <si>
    <t>1. komunalnog doprinosa</t>
  </si>
  <si>
    <t>2. komunalne naknade</t>
  </si>
  <si>
    <t>3. cijene komunalne usluge</t>
  </si>
  <si>
    <t>4. naknade za koncesiju</t>
  </si>
  <si>
    <t>6. fondova Europske unije</t>
  </si>
  <si>
    <t>8. donacija</t>
  </si>
  <si>
    <t>OPIS</t>
  </si>
  <si>
    <t>R360</t>
  </si>
  <si>
    <t>R205</t>
  </si>
  <si>
    <t>PROCJENA TROŠKOVA</t>
  </si>
  <si>
    <t>R204</t>
  </si>
  <si>
    <t>UKUPNO ODRŽAVANJE NERAZVRSTANIH CESTA</t>
  </si>
  <si>
    <t>UKUPNO ODRŽAVANJE JAVNIH POVRŠINA NA KOJIMA NIJE DOPUŠTEN PROMET MOTORNIM VOZILIMA</t>
  </si>
  <si>
    <t>R202</t>
  </si>
  <si>
    <t>R201</t>
  </si>
  <si>
    <t>UKUPNO ODRŽAVANJE JAVNE RASVJETE</t>
  </si>
  <si>
    <t>-</t>
  </si>
  <si>
    <t>UKUPNO ODRŽAVANJE ČISTOĆE JAVNIH POVRŠINA</t>
  </si>
  <si>
    <t>Sredstva za ostvarivanje Programa rasporedit će se za financiranje obavljanja komunalnih djelatnosti održavanja komunalne infrastrukture, i to za:</t>
  </si>
  <si>
    <t>UKUPNO PROGRAM ODRŽAVANJA KOMUNALNE INFRASTRUKTURE</t>
  </si>
  <si>
    <t>R206</t>
  </si>
  <si>
    <t>UKUPNO ODRŽAVANJE GRAĐEVINA JAVNE ODVODNJE OBORINSKIH VODA</t>
  </si>
  <si>
    <t>UKUPNO ODRŽAVANJE JAVNIH ZELENIH POVRŠINA</t>
  </si>
  <si>
    <t>UKUPNO ODRŽAVANJE GRAĐEVINA, UREĐAJA I PREDMETA JAVNE NAMJENE</t>
  </si>
  <si>
    <t>4. KOMUNALNA DJELATNOST ODRŽAVANJA JAVNIH ZELENIH POVRŠINA</t>
  </si>
  <si>
    <t>5. KOMUNALNA DJELATNOST ODRŽAVANJA  GRAĐEVINA, UREĐAJA I PREDMETA JAVNE NAMJENE</t>
  </si>
  <si>
    <t>6. KOMUNALNA DJELATNOST ODRŽAVANJA GROBLJA</t>
  </si>
  <si>
    <t>7. KOMUNALNA DJELATNOST ODRŽAVANJA ČISTOĆE JAVNIH POVRŠINA</t>
  </si>
  <si>
    <t>1. KOMUNALNA DJELATNOST ODRŽAVANJA NERAZVRSTANIH CESTA</t>
  </si>
  <si>
    <t>1.1. Redovito održavanje nerazvrstanih cesta</t>
  </si>
  <si>
    <t>1.2. Redovito održavanje maslinarskih i poljskih puteva</t>
  </si>
  <si>
    <t>1.3. Izvanredno održavanje nerazvstanih cesta</t>
  </si>
  <si>
    <t>2. KOMUNALNA DJELATNOST ODRŽAVANJE JAVNIH POVRŠINA NA KOJIMA NIJE DOPUŠTEN PROMET MOTORNIH VOZILA</t>
  </si>
  <si>
    <t>2.1. Održavanje čistoće uređenih plaža</t>
  </si>
  <si>
    <t>3.1. Održavanje građevina javne odvodnje oborinskih voda</t>
  </si>
  <si>
    <t>4.1. Javne zelene površine</t>
  </si>
  <si>
    <t>5.1. Održavanje</t>
  </si>
  <si>
    <t>5.2. Uređenje naselja u vrijeme blagdana</t>
  </si>
  <si>
    <t>7.1. Redovno održavanje čistoće javnih površina</t>
  </si>
  <si>
    <t>7.2. DDD mjere</t>
  </si>
  <si>
    <t>7.3. Sakupljanje i zbrinjavanje lešina životinja i ostalih nusproizvoda s javnih površina</t>
  </si>
  <si>
    <t>8. 1. Radovi na redovnom održavanju</t>
  </si>
  <si>
    <t>8. 2. Troškovi električne energije za javnu rasvjetu</t>
  </si>
  <si>
    <t>2.2. Redovito i izvanredno održavanje uređenih plaža</t>
  </si>
  <si>
    <t>2.3. Izvanredno održavanje javnih površina - ostalo</t>
  </si>
  <si>
    <t>4.2. Javne zelene površine na pomorskom dobru</t>
  </si>
  <si>
    <t>4.3. Održavanje dječjih igrališta i površinama namjenjenih psima</t>
  </si>
  <si>
    <t>4.4. Održavanje javnih sportskih i rekreacijskih prostora</t>
  </si>
  <si>
    <t>R624</t>
  </si>
  <si>
    <t>R627</t>
  </si>
  <si>
    <t>R628</t>
  </si>
  <si>
    <t>R630</t>
  </si>
  <si>
    <t>R203.3</t>
  </si>
  <si>
    <t>R209.01</t>
  </si>
  <si>
    <t>5.b.) ostali prihodi posebne namjene</t>
  </si>
  <si>
    <t>5. proračuna jedinice lokalne samouprave</t>
  </si>
  <si>
    <t>R625.1</t>
  </si>
  <si>
    <t>R626.1</t>
  </si>
  <si>
    <t>R357.01</t>
  </si>
  <si>
    <t>R207.01</t>
  </si>
  <si>
    <t>5.a.) turistička pristojba</t>
  </si>
  <si>
    <t>7. ugovora, naknada i drugim izvorima</t>
  </si>
  <si>
    <t>5.c.) opći prihodi i primici</t>
  </si>
  <si>
    <t>UKUPNO (EUR)</t>
  </si>
  <si>
    <t>PROCJENA TROŠKOVA (EUR)</t>
  </si>
  <si>
    <t>komunalna naknada</t>
  </si>
  <si>
    <t>koncesija na pomorskom dobru</t>
  </si>
  <si>
    <t>R629.1</t>
  </si>
  <si>
    <t>opći prihodi i primici</t>
  </si>
  <si>
    <t>turistička pristojba</t>
  </si>
  <si>
    <t>I. izmjene PROGRAMA</t>
  </si>
  <si>
    <t>Članak 3. mijenja se i glasi:</t>
  </si>
  <si>
    <t>Članak 4. mijenja se i glasi:</t>
  </si>
  <si>
    <t>R203.05</t>
  </si>
  <si>
    <t>5.d.) višak iz proteklih godina</t>
  </si>
  <si>
    <t>Općine Punat u 2025. godini</t>
  </si>
  <si>
    <t>Ivan Orlić mag.cin.</t>
  </si>
  <si>
    <t xml:space="preserve">U točki 4. podtočki 4.4 Održavanje javnih sportskih i rekreacijskih prostora  iza teksta  PLANIRANA SREDSTVA iznos "5.000,00" zamjenjuje se iznosom  "5.500,00". </t>
  </si>
  <si>
    <t xml:space="preserve">U točki 7. podtočki 7.1. Redovno održavanje čistoće javnih površina iza teksta  PLANIRANA SREDSTVA iznos "115.000,00" zamjenjuje se iznosom  "114.000,00". </t>
  </si>
  <si>
    <t xml:space="preserve">U točki 8. podtočki 8.2. Troškovi električne energije za javnu rasvjetu iza teksta  PLANIRANA SREDSTVA iznos "50.000,00" zamjenjuje se iznosom  "30.000,00". </t>
  </si>
  <si>
    <r>
      <t>U Programu održavanja komunalne infrastrukture na području Općine Punat u 2025. godini ("Službene novine Primorsko - goranske županije"</t>
    </r>
    <r>
      <rPr>
        <sz val="8"/>
        <color rgb="FFFF0000"/>
        <rFont val="Times New Roman"/>
        <family val="1"/>
        <charset val="238"/>
      </rPr>
      <t>,</t>
    </r>
    <r>
      <rPr>
        <sz val="8"/>
        <rFont val="Times New Roman"/>
        <family val="1"/>
        <charset val="238"/>
      </rPr>
      <t xml:space="preserve"> broj 25/25) u </t>
    </r>
    <r>
      <rPr>
        <sz val="8"/>
        <rFont val="Times New Roman"/>
        <family val="2"/>
      </rPr>
      <t>članku 2. točki 2. podtočki 2.2. Redovito i izvanredno održavanje plaža iza teksta  PLANIRANA SREDSTVA iznos "65.000,00" zamjenjuje se iznosom  "66.000,00".</t>
    </r>
  </si>
  <si>
    <t>7.4. Analiza vode na javnim špinama</t>
  </si>
  <si>
    <t>R025-1</t>
  </si>
  <si>
    <t>fond Europske unije</t>
  </si>
  <si>
    <t>Ove I. izmjene Programa stupaju na snagu prvog dana od dana objave u "Službenim novinama Primorsko-goranske županije".</t>
  </si>
  <si>
    <t>Temeljem članka 72. Zakona o komunalnom gospodarstvu gospodarstvu ("Narodne novine" broj 68/18, 110/18, 32/20 i 145/24) i članka 32. Statuta Općine Punat ("Službene novine Primorsko-goranske županije" broj 36/22), Općinsko vijeće Općine Punat, na 5. sjednici održanoj 22. prosinca 2025. godine donosi</t>
  </si>
  <si>
    <t>KLASA:024-05/25-01/7</t>
  </si>
  <si>
    <t>URBROJ: 2170-31-01-25-4</t>
  </si>
  <si>
    <t>Punat, 22. prosinca 2025. godine</t>
  </si>
  <si>
    <t xml:space="preserve">      PREDSJEDNIK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</si>
</sst>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0" x14ac:knownFonts="1">
    <font>
      <sz val="10"/>
      <name val="Arial"/>
      <family val="2"/>
    </font>
    <font>
      <sz val="8"/>
      <name val="Times New Roman"/>
      <family val="2"/>
    </font>
    <font>
      <sz val="8"/>
      <name val="Times New Roman Bold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0"/>
      <color rgb="FF000000"/>
      <name val="Times New Roman"/>
      <family val="1"/>
      <charset val="238"/>
    </font>
    <font>
      <sz val="10"/>
      <name val="Garamond"/>
      <family val="1"/>
      <charset val="238"/>
    </font>
    <font>
      <sz val="8"/>
      <name val="Garamond"/>
      <family val="1"/>
      <charset val="238"/>
    </font>
    <font>
      <sz val="8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4" fontId="4" fillId="0" borderId="0" xfId="0" applyNumberFormat="1" applyFont="1"/>
    <xf numFmtId="4" fontId="0" fillId="0" borderId="0" xfId="0" applyNumberFormat="1"/>
    <xf numFmtId="0" fontId="4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/>
    <xf numFmtId="164" fontId="7" fillId="0" borderId="0" xfId="0" applyNumberFormat="1" applyFont="1"/>
    <xf numFmtId="164" fontId="8" fillId="0" borderId="0" xfId="0" applyNumberFormat="1" applyFont="1"/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1" fontId="1" fillId="0" borderId="0" xfId="0" applyNumberFormat="1" applyFont="1"/>
    <xf numFmtId="4" fontId="4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justify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6B63-9A50-447E-A399-2917C53EC591}">
  <dimension ref="A1:L99"/>
  <sheetViews>
    <sheetView tabSelected="1" topLeftCell="A91" zoomScale="160" zoomScaleNormal="160" workbookViewId="0">
      <selection activeCell="E97" sqref="E97"/>
    </sheetView>
  </sheetViews>
  <sheetFormatPr defaultRowHeight="12.75" x14ac:dyDescent="0.2"/>
  <cols>
    <col min="2" max="2" width="17.7109375" customWidth="1"/>
    <col min="3" max="3" width="25" customWidth="1"/>
    <col min="4" max="4" width="8.42578125" customWidth="1"/>
    <col min="5" max="5" width="15.85546875" customWidth="1"/>
    <col min="6" max="6" width="7.28515625" customWidth="1"/>
    <col min="7" max="7" width="14.5703125" customWidth="1"/>
    <col min="8" max="8" width="11.140625" style="4" customWidth="1"/>
    <col min="9" max="9" width="9.28515625" customWidth="1"/>
    <col min="10" max="10" width="13" customWidth="1"/>
    <col min="11" max="11" width="17" bestFit="1" customWidth="1"/>
    <col min="12" max="12" width="14.28515625" bestFit="1" customWidth="1"/>
  </cols>
  <sheetData>
    <row r="1" spans="1:8" ht="36.75" customHeight="1" x14ac:dyDescent="0.2">
      <c r="A1" s="22" t="s">
        <v>95</v>
      </c>
      <c r="B1" s="22"/>
      <c r="C1" s="22"/>
      <c r="D1" s="22"/>
      <c r="E1" s="22"/>
      <c r="F1" s="22"/>
      <c r="G1" s="22"/>
      <c r="H1" s="22"/>
    </row>
    <row r="2" spans="1:8" x14ac:dyDescent="0.2">
      <c r="A2" s="1"/>
    </row>
    <row r="3" spans="1:8" x14ac:dyDescent="0.2">
      <c r="A3" s="23" t="s">
        <v>80</v>
      </c>
      <c r="B3" s="23"/>
      <c r="C3" s="23"/>
      <c r="D3" s="23"/>
      <c r="E3" s="23"/>
      <c r="F3" s="23"/>
      <c r="G3" s="23"/>
      <c r="H3" s="23"/>
    </row>
    <row r="4" spans="1:8" x14ac:dyDescent="0.2">
      <c r="A4" s="23" t="s">
        <v>0</v>
      </c>
      <c r="B4" s="23"/>
      <c r="C4" s="23"/>
      <c r="D4" s="23"/>
      <c r="E4" s="23"/>
      <c r="F4" s="23"/>
      <c r="G4" s="23"/>
      <c r="H4" s="23"/>
    </row>
    <row r="5" spans="1:8" x14ac:dyDescent="0.2">
      <c r="A5" s="23" t="s">
        <v>85</v>
      </c>
      <c r="B5" s="23"/>
      <c r="C5" s="23"/>
      <c r="D5" s="23"/>
      <c r="E5" s="23"/>
      <c r="F5" s="23"/>
      <c r="G5" s="23"/>
      <c r="H5" s="23"/>
    </row>
    <row r="7" spans="1:8" x14ac:dyDescent="0.2">
      <c r="A7" s="24" t="s">
        <v>1</v>
      </c>
      <c r="B7" s="24"/>
      <c r="C7" s="24"/>
      <c r="D7" s="24"/>
      <c r="E7" s="24"/>
      <c r="F7" s="24"/>
      <c r="G7" s="24"/>
      <c r="H7" s="24"/>
    </row>
    <row r="8" spans="1:8" ht="8.25" customHeight="1" x14ac:dyDescent="0.2">
      <c r="A8" s="7"/>
      <c r="B8" s="7"/>
      <c r="C8" s="7"/>
      <c r="D8" s="7"/>
      <c r="E8" s="7"/>
      <c r="F8" s="7"/>
      <c r="G8" s="7"/>
      <c r="H8" s="7"/>
    </row>
    <row r="9" spans="1:8" ht="39" customHeight="1" x14ac:dyDescent="0.2">
      <c r="A9" s="25" t="s">
        <v>90</v>
      </c>
      <c r="B9" s="25"/>
      <c r="C9" s="25"/>
      <c r="D9" s="25"/>
      <c r="E9" s="25"/>
      <c r="F9" s="25"/>
      <c r="G9" s="25"/>
      <c r="H9" s="25"/>
    </row>
    <row r="10" spans="1:8" ht="12.75" customHeight="1" x14ac:dyDescent="0.2">
      <c r="A10" s="20"/>
      <c r="B10" s="20"/>
      <c r="C10" s="20"/>
      <c r="D10" s="20"/>
      <c r="E10" s="20"/>
      <c r="F10" s="20"/>
      <c r="G10" s="20"/>
      <c r="H10" s="20"/>
    </row>
    <row r="11" spans="1:8" ht="17.25" customHeight="1" x14ac:dyDescent="0.2">
      <c r="A11" s="25" t="s">
        <v>87</v>
      </c>
      <c r="B11" s="28"/>
      <c r="C11" s="28"/>
      <c r="D11" s="28"/>
      <c r="E11" s="28"/>
      <c r="F11" s="28"/>
      <c r="G11" s="28"/>
      <c r="H11" s="28"/>
    </row>
    <row r="12" spans="1:8" ht="9" customHeight="1" x14ac:dyDescent="0.2">
      <c r="A12" s="20"/>
      <c r="B12" s="21"/>
      <c r="C12" s="21"/>
      <c r="D12" s="21"/>
      <c r="E12" s="21"/>
      <c r="F12" s="21"/>
      <c r="G12" s="21"/>
      <c r="H12" s="21"/>
    </row>
    <row r="13" spans="1:8" ht="17.25" customHeight="1" x14ac:dyDescent="0.2">
      <c r="A13" s="25" t="s">
        <v>88</v>
      </c>
      <c r="B13" s="28"/>
      <c r="C13" s="28"/>
      <c r="D13" s="28"/>
      <c r="E13" s="28"/>
      <c r="F13" s="28"/>
      <c r="G13" s="28"/>
      <c r="H13" s="28"/>
    </row>
    <row r="14" spans="1:8" ht="11.25" customHeight="1" x14ac:dyDescent="0.2">
      <c r="A14" s="20"/>
      <c r="B14" s="21"/>
      <c r="C14" s="21"/>
      <c r="D14" s="21"/>
      <c r="E14" s="21"/>
      <c r="F14" s="21"/>
      <c r="G14" s="21"/>
      <c r="H14" s="21"/>
    </row>
    <row r="15" spans="1:8" ht="11.25" customHeight="1" x14ac:dyDescent="0.2">
      <c r="A15" s="25" t="s">
        <v>89</v>
      </c>
      <c r="B15" s="28"/>
      <c r="C15" s="28"/>
      <c r="D15" s="28"/>
      <c r="E15" s="28"/>
      <c r="F15" s="28"/>
      <c r="G15" s="28"/>
      <c r="H15" s="28"/>
    </row>
    <row r="16" spans="1:8" ht="9.75" customHeight="1" x14ac:dyDescent="0.2">
      <c r="A16" s="25"/>
      <c r="B16" s="28"/>
      <c r="C16" s="28"/>
      <c r="D16" s="28"/>
      <c r="E16" s="28"/>
      <c r="F16" s="28"/>
      <c r="G16" s="28"/>
      <c r="H16" s="28"/>
    </row>
    <row r="17" spans="1:10" x14ac:dyDescent="0.2">
      <c r="A17" s="24" t="s">
        <v>2</v>
      </c>
      <c r="B17" s="24"/>
      <c r="C17" s="24"/>
      <c r="D17" s="24"/>
      <c r="E17" s="24"/>
      <c r="F17" s="24"/>
      <c r="G17" s="24"/>
      <c r="H17" s="24"/>
    </row>
    <row r="18" spans="1:10" x14ac:dyDescent="0.2">
      <c r="A18" s="24"/>
      <c r="B18" s="24"/>
      <c r="C18" s="24"/>
      <c r="D18" s="24"/>
      <c r="E18" s="24"/>
      <c r="F18" s="24"/>
      <c r="G18" s="24"/>
      <c r="H18" s="24"/>
    </row>
    <row r="19" spans="1:10" ht="16.5" customHeight="1" x14ac:dyDescent="0.2">
      <c r="A19" s="25" t="s">
        <v>81</v>
      </c>
      <c r="B19" s="25"/>
      <c r="C19" s="25"/>
      <c r="D19" s="25"/>
      <c r="E19" s="25"/>
      <c r="F19" s="25"/>
      <c r="G19" s="25"/>
      <c r="H19" s="25"/>
    </row>
    <row r="20" spans="1:10" ht="12.75" customHeight="1" x14ac:dyDescent="0.2">
      <c r="A20" s="8"/>
      <c r="B20" s="8"/>
      <c r="C20" s="8"/>
      <c r="D20" s="8"/>
      <c r="E20" s="8"/>
      <c r="F20" s="8"/>
      <c r="G20" s="8"/>
      <c r="H20" s="8"/>
    </row>
    <row r="21" spans="1:10" x14ac:dyDescent="0.2">
      <c r="A21" s="29" t="s">
        <v>9</v>
      </c>
      <c r="B21" s="29"/>
      <c r="C21" s="29"/>
      <c r="D21" s="29"/>
      <c r="E21" s="29"/>
      <c r="F21" s="29"/>
      <c r="G21" s="29"/>
      <c r="H21" s="29"/>
    </row>
    <row r="22" spans="1:10" x14ac:dyDescent="0.2">
      <c r="A22" s="1" t="s">
        <v>10</v>
      </c>
      <c r="C22" s="6">
        <v>0</v>
      </c>
    </row>
    <row r="23" spans="1:10" x14ac:dyDescent="0.2">
      <c r="A23" s="1" t="s">
        <v>11</v>
      </c>
      <c r="C23" s="6">
        <f>SUM(H41+H42+H43+H55+H68+H69+H78+H79+H80+H81+H86+H87)</f>
        <v>335875</v>
      </c>
      <c r="J23" s="4"/>
    </row>
    <row r="24" spans="1:10" x14ac:dyDescent="0.2">
      <c r="A24" s="1" t="s">
        <v>12</v>
      </c>
      <c r="C24" s="6">
        <v>0</v>
      </c>
    </row>
    <row r="25" spans="1:10" x14ac:dyDescent="0.2">
      <c r="A25" s="1" t="s">
        <v>13</v>
      </c>
      <c r="C25" s="6">
        <f>SUM(H48+H49)</f>
        <v>99000</v>
      </c>
    </row>
    <row r="26" spans="1:10" x14ac:dyDescent="0.2">
      <c r="A26" s="1" t="s">
        <v>65</v>
      </c>
      <c r="C26" s="6"/>
    </row>
    <row r="27" spans="1:10" x14ac:dyDescent="0.2">
      <c r="A27" s="1" t="s">
        <v>70</v>
      </c>
      <c r="C27" s="6">
        <f>SUM(H61+H62)</f>
        <v>41500</v>
      </c>
    </row>
    <row r="28" spans="1:10" x14ac:dyDescent="0.2">
      <c r="A28" s="1" t="s">
        <v>64</v>
      </c>
      <c r="C28" s="6">
        <v>0</v>
      </c>
    </row>
    <row r="29" spans="1:10" x14ac:dyDescent="0.2">
      <c r="A29" s="1" t="s">
        <v>72</v>
      </c>
      <c r="C29" s="6">
        <f>SUM(H60+H63)</f>
        <v>190500</v>
      </c>
    </row>
    <row r="30" spans="1:10" x14ac:dyDescent="0.2">
      <c r="A30" s="1" t="s">
        <v>84</v>
      </c>
      <c r="C30" s="6">
        <v>0</v>
      </c>
    </row>
    <row r="31" spans="1:10" x14ac:dyDescent="0.2">
      <c r="A31" s="1" t="s">
        <v>14</v>
      </c>
      <c r="C31" s="6">
        <f>SUM(H50)</f>
        <v>54000</v>
      </c>
    </row>
    <row r="32" spans="1:10" x14ac:dyDescent="0.2">
      <c r="A32" s="1" t="s">
        <v>71</v>
      </c>
      <c r="C32" s="6">
        <v>0</v>
      </c>
    </row>
    <row r="33" spans="1:12" x14ac:dyDescent="0.2">
      <c r="A33" s="1" t="s">
        <v>15</v>
      </c>
      <c r="C33" s="6">
        <v>0</v>
      </c>
    </row>
    <row r="34" spans="1:12" x14ac:dyDescent="0.2">
      <c r="A34" s="5" t="s">
        <v>73</v>
      </c>
      <c r="B34" s="5"/>
      <c r="C34" s="3">
        <f>SUM(C22:C33)</f>
        <v>720875</v>
      </c>
    </row>
    <row r="35" spans="1:12" ht="24" customHeight="1" x14ac:dyDescent="0.2">
      <c r="A35" s="24" t="s">
        <v>3</v>
      </c>
      <c r="B35" s="24"/>
      <c r="C35" s="24"/>
      <c r="D35" s="24"/>
      <c r="E35" s="24"/>
      <c r="F35" s="24"/>
      <c r="G35" s="24"/>
      <c r="H35" s="24"/>
    </row>
    <row r="36" spans="1:12" ht="24" customHeight="1" x14ac:dyDescent="0.2">
      <c r="A36" s="26" t="s">
        <v>82</v>
      </c>
      <c r="B36" s="26"/>
      <c r="C36" s="26"/>
      <c r="D36" s="26"/>
      <c r="E36" s="26"/>
      <c r="F36" s="26"/>
      <c r="G36" s="26"/>
      <c r="H36" s="26"/>
    </row>
    <row r="37" spans="1:12" ht="21" customHeight="1" x14ac:dyDescent="0.2">
      <c r="A37" s="26" t="s">
        <v>28</v>
      </c>
      <c r="B37" s="26"/>
      <c r="C37" s="26"/>
      <c r="D37" s="26"/>
      <c r="E37" s="26"/>
      <c r="F37" s="26"/>
      <c r="G37" s="26"/>
      <c r="H37" s="26"/>
    </row>
    <row r="38" spans="1:12" x14ac:dyDescent="0.2">
      <c r="E38" s="24"/>
      <c r="F38" s="24"/>
      <c r="G38" s="24"/>
      <c r="H38" s="24"/>
      <c r="I38" s="24"/>
      <c r="J38" s="24"/>
      <c r="K38" s="24"/>
    </row>
    <row r="39" spans="1:12" x14ac:dyDescent="0.2">
      <c r="A39" s="30" t="s">
        <v>38</v>
      </c>
      <c r="B39" s="30"/>
      <c r="C39" s="30"/>
      <c r="D39" s="30"/>
      <c r="E39" s="30"/>
      <c r="F39" s="30"/>
      <c r="G39" s="30"/>
      <c r="H39" s="30"/>
    </row>
    <row r="40" spans="1:12" ht="21" customHeight="1" x14ac:dyDescent="0.2">
      <c r="A40" s="27" t="s">
        <v>16</v>
      </c>
      <c r="B40" s="27"/>
      <c r="C40" s="27"/>
      <c r="D40" s="2" t="s">
        <v>4</v>
      </c>
      <c r="E40" s="18" t="s">
        <v>74</v>
      </c>
      <c r="F40" s="27" t="s">
        <v>5</v>
      </c>
      <c r="G40" s="27"/>
      <c r="H40" s="27"/>
      <c r="J40" s="10"/>
      <c r="K40" s="10"/>
      <c r="L40" s="10"/>
    </row>
    <row r="41" spans="1:12" x14ac:dyDescent="0.2">
      <c r="A41" s="31" t="s">
        <v>39</v>
      </c>
      <c r="B41" s="31"/>
      <c r="C41" s="31"/>
      <c r="D41" s="12" t="s">
        <v>17</v>
      </c>
      <c r="E41" s="13">
        <v>40000</v>
      </c>
      <c r="F41" s="32" t="s">
        <v>75</v>
      </c>
      <c r="G41" s="32"/>
      <c r="H41" s="13">
        <f>E41</f>
        <v>40000</v>
      </c>
      <c r="J41" s="10"/>
      <c r="K41" s="10"/>
      <c r="L41" s="10"/>
    </row>
    <row r="42" spans="1:12" ht="13.5" customHeight="1" x14ac:dyDescent="0.2">
      <c r="A42" s="31" t="s">
        <v>40</v>
      </c>
      <c r="B42" s="31"/>
      <c r="C42" s="31"/>
      <c r="D42" s="12" t="s">
        <v>58</v>
      </c>
      <c r="E42" s="13">
        <v>15000</v>
      </c>
      <c r="F42" s="32" t="s">
        <v>75</v>
      </c>
      <c r="G42" s="32"/>
      <c r="H42" s="13">
        <f>E42</f>
        <v>15000</v>
      </c>
      <c r="J42" s="10"/>
      <c r="K42" s="10"/>
      <c r="L42" s="10"/>
    </row>
    <row r="43" spans="1:12" ht="13.5" customHeight="1" x14ac:dyDescent="0.2">
      <c r="A43" s="31" t="s">
        <v>41</v>
      </c>
      <c r="B43" s="31"/>
      <c r="C43" s="31"/>
      <c r="D43" s="12" t="s">
        <v>18</v>
      </c>
      <c r="E43" s="13">
        <v>40000</v>
      </c>
      <c r="F43" s="32" t="s">
        <v>75</v>
      </c>
      <c r="G43" s="32"/>
      <c r="H43" s="13">
        <f>E43</f>
        <v>40000</v>
      </c>
      <c r="J43" s="10"/>
      <c r="K43" s="10"/>
      <c r="L43" s="10"/>
    </row>
    <row r="44" spans="1:12" ht="14.25" customHeight="1" x14ac:dyDescent="0.2">
      <c r="A44" s="33" t="s">
        <v>21</v>
      </c>
      <c r="B44" s="33"/>
      <c r="C44" s="33"/>
      <c r="D44" s="33"/>
      <c r="E44" s="3">
        <f>SUM(E41:E43)</f>
        <v>95000</v>
      </c>
      <c r="F44" s="34"/>
      <c r="G44" s="34"/>
      <c r="H44" s="3">
        <f>SUM(H41:H43)</f>
        <v>95000</v>
      </c>
      <c r="J44" s="10"/>
      <c r="K44" s="10"/>
      <c r="L44" s="10"/>
    </row>
    <row r="45" spans="1:12" ht="15.75" customHeight="1" x14ac:dyDescent="0.2"/>
    <row r="46" spans="1:12" ht="12.75" customHeight="1" x14ac:dyDescent="0.2">
      <c r="A46" s="30" t="s">
        <v>42</v>
      </c>
      <c r="B46" s="30"/>
      <c r="C46" s="30"/>
      <c r="D46" s="30"/>
      <c r="E46" s="30"/>
      <c r="F46" s="30"/>
      <c r="G46" s="30"/>
      <c r="H46" s="30"/>
    </row>
    <row r="47" spans="1:12" ht="22.5" x14ac:dyDescent="0.2">
      <c r="A47" s="27" t="s">
        <v>16</v>
      </c>
      <c r="B47" s="27"/>
      <c r="C47" s="27"/>
      <c r="D47" s="2" t="s">
        <v>4</v>
      </c>
      <c r="E47" s="18" t="s">
        <v>74</v>
      </c>
      <c r="F47" s="27" t="s">
        <v>5</v>
      </c>
      <c r="G47" s="27"/>
      <c r="H47" s="27"/>
    </row>
    <row r="48" spans="1:12" x14ac:dyDescent="0.2">
      <c r="A48" s="31" t="s">
        <v>43</v>
      </c>
      <c r="B48" s="31"/>
      <c r="C48" s="31"/>
      <c r="D48" s="12" t="s">
        <v>59</v>
      </c>
      <c r="E48" s="13">
        <v>33000</v>
      </c>
      <c r="F48" s="32" t="s">
        <v>76</v>
      </c>
      <c r="G48" s="32"/>
      <c r="H48" s="13">
        <f>E48</f>
        <v>33000</v>
      </c>
      <c r="J48" s="10"/>
      <c r="K48" s="10"/>
      <c r="L48" s="9"/>
    </row>
    <row r="49" spans="1:12" x14ac:dyDescent="0.2">
      <c r="A49" s="31" t="s">
        <v>53</v>
      </c>
      <c r="B49" s="31"/>
      <c r="C49" s="31"/>
      <c r="D49" s="12" t="s">
        <v>60</v>
      </c>
      <c r="E49" s="6">
        <v>66000</v>
      </c>
      <c r="F49" s="32" t="s">
        <v>76</v>
      </c>
      <c r="G49" s="32"/>
      <c r="H49" s="6">
        <f>E49</f>
        <v>66000</v>
      </c>
      <c r="J49" s="10"/>
      <c r="K49" s="10"/>
      <c r="L49" s="9"/>
    </row>
    <row r="50" spans="1:12" ht="14.25" customHeight="1" x14ac:dyDescent="0.2">
      <c r="A50" s="31" t="s">
        <v>54</v>
      </c>
      <c r="B50" s="31"/>
      <c r="C50" s="31"/>
      <c r="D50" s="12" t="s">
        <v>77</v>
      </c>
      <c r="E50" s="13">
        <v>54000</v>
      </c>
      <c r="F50" s="32" t="s">
        <v>93</v>
      </c>
      <c r="G50" s="32"/>
      <c r="H50" s="13">
        <f>E50</f>
        <v>54000</v>
      </c>
      <c r="J50" s="10"/>
      <c r="K50" s="10"/>
      <c r="L50" s="9"/>
    </row>
    <row r="51" spans="1:12" ht="24.75" customHeight="1" x14ac:dyDescent="0.2">
      <c r="A51" s="33" t="s">
        <v>22</v>
      </c>
      <c r="B51" s="33"/>
      <c r="C51" s="33"/>
      <c r="D51" s="33"/>
      <c r="E51" s="3">
        <f>SUM(E48:E50)</f>
        <v>153000</v>
      </c>
      <c r="F51" s="34"/>
      <c r="G51" s="34"/>
      <c r="H51" s="3">
        <f>SUM(H48:H50)</f>
        <v>153000</v>
      </c>
      <c r="J51" s="10"/>
      <c r="K51" s="10"/>
    </row>
    <row r="52" spans="1:12" ht="21.75" customHeight="1" x14ac:dyDescent="0.2">
      <c r="C52" s="14"/>
      <c r="E52" s="14"/>
      <c r="J52" s="10"/>
      <c r="K52" s="10"/>
    </row>
    <row r="53" spans="1:12" ht="12.75" customHeight="1" x14ac:dyDescent="0.2">
      <c r="A53" s="30" t="s">
        <v>6</v>
      </c>
      <c r="B53" s="30"/>
      <c r="C53" s="30"/>
      <c r="D53" s="30"/>
      <c r="E53" s="30"/>
      <c r="F53" s="30"/>
      <c r="G53" s="30"/>
      <c r="H53" s="30"/>
      <c r="J53" s="10"/>
      <c r="K53" s="10"/>
    </row>
    <row r="54" spans="1:12" ht="22.5" x14ac:dyDescent="0.2">
      <c r="A54" s="27" t="s">
        <v>16</v>
      </c>
      <c r="B54" s="27"/>
      <c r="C54" s="27"/>
      <c r="D54" s="2" t="s">
        <v>4</v>
      </c>
      <c r="E54" s="18" t="s">
        <v>74</v>
      </c>
      <c r="F54" s="27" t="s">
        <v>5</v>
      </c>
      <c r="G54" s="27"/>
      <c r="H54" s="27"/>
      <c r="J54" s="10"/>
      <c r="K54" s="10"/>
    </row>
    <row r="55" spans="1:12" ht="12.75" customHeight="1" x14ac:dyDescent="0.2">
      <c r="A55" s="31" t="s">
        <v>44</v>
      </c>
      <c r="B55" s="31"/>
      <c r="C55" s="31"/>
      <c r="D55" s="12" t="s">
        <v>30</v>
      </c>
      <c r="E55" s="13">
        <v>7000</v>
      </c>
      <c r="F55" s="32" t="s">
        <v>75</v>
      </c>
      <c r="G55" s="32"/>
      <c r="H55" s="13">
        <f>E55</f>
        <v>7000</v>
      </c>
      <c r="J55" s="10"/>
      <c r="K55" s="10"/>
      <c r="L55" s="9"/>
    </row>
    <row r="56" spans="1:12" ht="21.75" customHeight="1" x14ac:dyDescent="0.2">
      <c r="A56" s="33" t="s">
        <v>31</v>
      </c>
      <c r="B56" s="33"/>
      <c r="C56" s="33"/>
      <c r="D56" s="33"/>
      <c r="E56" s="3">
        <f>SUM(E55+E52)</f>
        <v>7000</v>
      </c>
      <c r="F56" s="34"/>
      <c r="G56" s="34"/>
      <c r="H56" s="3">
        <f>SUM(H55+H52)</f>
        <v>7000</v>
      </c>
      <c r="J56" s="10"/>
      <c r="K56" s="10"/>
    </row>
    <row r="57" spans="1:12" ht="24.75" customHeight="1" x14ac:dyDescent="0.2">
      <c r="C57" s="14"/>
      <c r="E57" s="14"/>
      <c r="J57" s="10"/>
      <c r="K57" s="10"/>
    </row>
    <row r="58" spans="1:12" ht="14.25" customHeight="1" x14ac:dyDescent="0.2">
      <c r="A58" s="14" t="s">
        <v>34</v>
      </c>
      <c r="B58" s="14"/>
      <c r="C58" s="14"/>
      <c r="D58" s="14"/>
      <c r="E58" s="3"/>
      <c r="F58" s="15"/>
      <c r="G58" s="15"/>
      <c r="H58" s="6"/>
      <c r="J58" s="10"/>
      <c r="K58" s="10"/>
    </row>
    <row r="59" spans="1:12" ht="22.5" x14ac:dyDescent="0.2">
      <c r="A59" s="27" t="s">
        <v>16</v>
      </c>
      <c r="B59" s="27"/>
      <c r="C59" s="27"/>
      <c r="D59" s="2" t="s">
        <v>4</v>
      </c>
      <c r="E59" s="18" t="s">
        <v>74</v>
      </c>
      <c r="F59" s="27" t="s">
        <v>5</v>
      </c>
      <c r="G59" s="27"/>
      <c r="H59" s="27"/>
      <c r="J59" s="10"/>
      <c r="K59" s="10"/>
    </row>
    <row r="60" spans="1:12" x14ac:dyDescent="0.2">
      <c r="A60" s="31" t="s">
        <v>45</v>
      </c>
      <c r="B60" s="31"/>
      <c r="C60" s="31"/>
      <c r="D60" s="12" t="s">
        <v>83</v>
      </c>
      <c r="E60" s="13">
        <v>185000</v>
      </c>
      <c r="F60" s="32" t="s">
        <v>78</v>
      </c>
      <c r="G60" s="32"/>
      <c r="H60" s="13">
        <f>SUM(E60)</f>
        <v>185000</v>
      </c>
      <c r="J60" s="10"/>
      <c r="K60" s="10"/>
      <c r="L60" s="4"/>
    </row>
    <row r="61" spans="1:12" x14ac:dyDescent="0.2">
      <c r="A61" s="31" t="s">
        <v>55</v>
      </c>
      <c r="B61" s="31"/>
      <c r="C61" s="31"/>
      <c r="D61" s="12" t="s">
        <v>62</v>
      </c>
      <c r="E61" s="13">
        <v>23500</v>
      </c>
      <c r="F61" s="32" t="s">
        <v>79</v>
      </c>
      <c r="G61" s="32"/>
      <c r="H61" s="13">
        <f>E61</f>
        <v>23500</v>
      </c>
      <c r="I61" s="6"/>
      <c r="J61" s="10"/>
      <c r="K61" s="10"/>
      <c r="L61" s="9"/>
    </row>
    <row r="62" spans="1:12" x14ac:dyDescent="0.2">
      <c r="A62" s="31" t="s">
        <v>56</v>
      </c>
      <c r="B62" s="31"/>
      <c r="C62" s="31"/>
      <c r="D62" s="12" t="s">
        <v>66</v>
      </c>
      <c r="E62" s="13">
        <v>18000</v>
      </c>
      <c r="F62" s="27" t="s">
        <v>79</v>
      </c>
      <c r="G62" s="27"/>
      <c r="H62" s="13">
        <f>E62</f>
        <v>18000</v>
      </c>
      <c r="J62" s="10"/>
      <c r="K62" s="10"/>
      <c r="L62" s="9"/>
    </row>
    <row r="63" spans="1:12" x14ac:dyDescent="0.2">
      <c r="A63" s="31" t="s">
        <v>57</v>
      </c>
      <c r="B63" s="31"/>
      <c r="C63" s="31"/>
      <c r="D63" s="12" t="s">
        <v>67</v>
      </c>
      <c r="E63" s="13">
        <v>5500</v>
      </c>
      <c r="F63" s="32" t="s">
        <v>78</v>
      </c>
      <c r="G63" s="32"/>
      <c r="H63" s="13">
        <f>E63</f>
        <v>5500</v>
      </c>
      <c r="J63" s="10"/>
      <c r="K63" s="10"/>
      <c r="L63" s="9"/>
    </row>
    <row r="64" spans="1:12" ht="12.75" customHeight="1" x14ac:dyDescent="0.2">
      <c r="A64" s="33" t="s">
        <v>32</v>
      </c>
      <c r="B64" s="33"/>
      <c r="C64" s="33"/>
      <c r="D64" s="33"/>
      <c r="E64" s="3">
        <f>SUM(E59:E63)</f>
        <v>232000</v>
      </c>
      <c r="F64" s="34"/>
      <c r="G64" s="34"/>
      <c r="H64" s="3">
        <f>SUM(H59:H63)</f>
        <v>232000</v>
      </c>
      <c r="J64" s="10"/>
      <c r="K64" s="10"/>
    </row>
    <row r="65" spans="1:12" ht="22.5" customHeight="1" x14ac:dyDescent="0.2">
      <c r="B65" s="1"/>
      <c r="C65" s="1"/>
      <c r="D65" s="1"/>
      <c r="J65" s="10"/>
      <c r="K65" s="10"/>
    </row>
    <row r="66" spans="1:12" ht="12.75" customHeight="1" x14ac:dyDescent="0.2">
      <c r="A66" s="14" t="s">
        <v>35</v>
      </c>
      <c r="J66" s="10"/>
      <c r="K66" s="10"/>
    </row>
    <row r="67" spans="1:12" ht="22.5" x14ac:dyDescent="0.2">
      <c r="A67" s="27" t="s">
        <v>16</v>
      </c>
      <c r="B67" s="27"/>
      <c r="C67" s="27"/>
      <c r="D67" s="2" t="s">
        <v>4</v>
      </c>
      <c r="E67" s="18" t="s">
        <v>74</v>
      </c>
      <c r="F67" s="27" t="s">
        <v>5</v>
      </c>
      <c r="G67" s="27"/>
      <c r="H67" s="27"/>
      <c r="J67" s="10"/>
      <c r="K67" s="10"/>
    </row>
    <row r="68" spans="1:12" x14ac:dyDescent="0.2">
      <c r="A68" s="31" t="s">
        <v>46</v>
      </c>
      <c r="B68" s="31"/>
      <c r="C68" s="31"/>
      <c r="D68" s="12" t="s">
        <v>61</v>
      </c>
      <c r="E68" s="13">
        <v>30000</v>
      </c>
      <c r="F68" s="32" t="s">
        <v>75</v>
      </c>
      <c r="G68" s="32"/>
      <c r="H68" s="13">
        <f>E68</f>
        <v>30000</v>
      </c>
      <c r="J68" s="10"/>
      <c r="K68" s="10"/>
      <c r="L68" s="9"/>
    </row>
    <row r="69" spans="1:12" ht="14.25" customHeight="1" x14ac:dyDescent="0.2">
      <c r="A69" s="31" t="s">
        <v>47</v>
      </c>
      <c r="B69" s="31"/>
      <c r="C69" s="31"/>
      <c r="D69" s="12" t="s">
        <v>69</v>
      </c>
      <c r="E69" s="13">
        <v>20000</v>
      </c>
      <c r="F69" s="32" t="s">
        <v>75</v>
      </c>
      <c r="G69" s="32"/>
      <c r="H69" s="13">
        <f>E69</f>
        <v>20000</v>
      </c>
      <c r="J69" s="10"/>
      <c r="K69" s="10"/>
      <c r="L69" s="9"/>
    </row>
    <row r="70" spans="1:12" ht="24.75" customHeight="1" x14ac:dyDescent="0.2">
      <c r="A70" s="33" t="s">
        <v>33</v>
      </c>
      <c r="B70" s="33"/>
      <c r="C70" s="33"/>
      <c r="D70" s="33"/>
      <c r="E70" s="3">
        <f>SUM(E67:E69:E68:E69)</f>
        <v>50000</v>
      </c>
      <c r="F70" s="34"/>
      <c r="G70" s="34"/>
      <c r="H70" s="3">
        <f>SUM(H68:H69)</f>
        <v>50000</v>
      </c>
      <c r="J70" s="10"/>
      <c r="K70" s="10"/>
    </row>
    <row r="71" spans="1:12" ht="15" customHeight="1" x14ac:dyDescent="0.2">
      <c r="D71" s="14"/>
      <c r="E71" s="14"/>
      <c r="J71" s="10"/>
      <c r="K71" s="10"/>
    </row>
    <row r="72" spans="1:12" ht="12.75" customHeight="1" x14ac:dyDescent="0.2">
      <c r="A72" s="14" t="s">
        <v>36</v>
      </c>
      <c r="J72" s="10"/>
      <c r="K72" s="10"/>
    </row>
    <row r="73" spans="1:12" ht="14.25" customHeight="1" x14ac:dyDescent="0.2">
      <c r="A73" s="35" t="s">
        <v>16</v>
      </c>
      <c r="B73" s="35"/>
      <c r="C73" s="35"/>
      <c r="D73" s="2" t="s">
        <v>4</v>
      </c>
      <c r="E73" s="2" t="s">
        <v>19</v>
      </c>
      <c r="F73" s="35" t="s">
        <v>5</v>
      </c>
      <c r="G73" s="35"/>
      <c r="H73" s="35"/>
      <c r="J73" s="10"/>
      <c r="K73" s="10"/>
    </row>
    <row r="74" spans="1:12" x14ac:dyDescent="0.2">
      <c r="A74" s="36" t="s">
        <v>26</v>
      </c>
      <c r="B74" s="36"/>
      <c r="C74" s="36"/>
      <c r="D74" s="15" t="s">
        <v>26</v>
      </c>
      <c r="E74" s="6">
        <v>0</v>
      </c>
      <c r="F74" s="35" t="s">
        <v>26</v>
      </c>
      <c r="G74" s="35"/>
      <c r="H74" s="6">
        <v>0</v>
      </c>
      <c r="J74" s="10"/>
      <c r="K74" s="10"/>
    </row>
    <row r="75" spans="1:12" ht="23.25" customHeight="1" x14ac:dyDescent="0.2">
      <c r="A75" s="1"/>
      <c r="D75" s="1"/>
      <c r="J75" s="10"/>
      <c r="K75" s="10"/>
    </row>
    <row r="76" spans="1:12" x14ac:dyDescent="0.2">
      <c r="A76" s="14" t="s">
        <v>37</v>
      </c>
      <c r="J76" s="10"/>
      <c r="K76" s="10"/>
    </row>
    <row r="77" spans="1:12" ht="22.5" x14ac:dyDescent="0.2">
      <c r="A77" s="27" t="s">
        <v>16</v>
      </c>
      <c r="B77" s="27"/>
      <c r="C77" s="27"/>
      <c r="D77" s="2" t="s">
        <v>4</v>
      </c>
      <c r="E77" s="18" t="s">
        <v>74</v>
      </c>
      <c r="F77" s="27" t="s">
        <v>5</v>
      </c>
      <c r="G77" s="27"/>
      <c r="H77" s="27"/>
      <c r="J77" s="10"/>
      <c r="K77" s="10"/>
    </row>
    <row r="78" spans="1:12" ht="18" customHeight="1" x14ac:dyDescent="0.2">
      <c r="A78" s="31" t="s">
        <v>48</v>
      </c>
      <c r="B78" s="31"/>
      <c r="C78" s="31"/>
      <c r="D78" s="12" t="s">
        <v>20</v>
      </c>
      <c r="E78" s="13">
        <v>114000</v>
      </c>
      <c r="F78" s="32" t="s">
        <v>75</v>
      </c>
      <c r="G78" s="32"/>
      <c r="H78" s="13">
        <f>E78</f>
        <v>114000</v>
      </c>
      <c r="J78" s="10"/>
      <c r="K78" s="10"/>
      <c r="L78" s="9"/>
    </row>
    <row r="79" spans="1:12" ht="15" customHeight="1" x14ac:dyDescent="0.2">
      <c r="A79" s="31" t="s">
        <v>49</v>
      </c>
      <c r="B79" s="31"/>
      <c r="C79" s="31"/>
      <c r="D79" s="12" t="s">
        <v>63</v>
      </c>
      <c r="E79" s="6">
        <v>8500</v>
      </c>
      <c r="F79" s="32" t="s">
        <v>75</v>
      </c>
      <c r="G79" s="32"/>
      <c r="H79" s="6">
        <f>E79</f>
        <v>8500</v>
      </c>
      <c r="J79" s="10"/>
      <c r="K79" s="10"/>
      <c r="L79" s="9"/>
    </row>
    <row r="80" spans="1:12" ht="15" customHeight="1" x14ac:dyDescent="0.2">
      <c r="A80" s="31" t="s">
        <v>50</v>
      </c>
      <c r="B80" s="31"/>
      <c r="C80" s="31"/>
      <c r="D80" s="12" t="s">
        <v>68</v>
      </c>
      <c r="E80" s="13">
        <v>11000</v>
      </c>
      <c r="F80" s="32" t="s">
        <v>75</v>
      </c>
      <c r="G80" s="32"/>
      <c r="H80" s="13">
        <f>E80</f>
        <v>11000</v>
      </c>
      <c r="J80" s="10"/>
      <c r="K80" s="10"/>
      <c r="L80" s="9"/>
    </row>
    <row r="81" spans="1:12" ht="17.25" customHeight="1" x14ac:dyDescent="0.2">
      <c r="A81" s="31" t="s">
        <v>91</v>
      </c>
      <c r="B81" s="31"/>
      <c r="C81" s="31"/>
      <c r="D81" s="12" t="s">
        <v>92</v>
      </c>
      <c r="E81" s="13">
        <v>375</v>
      </c>
      <c r="F81" s="32" t="s">
        <v>75</v>
      </c>
      <c r="G81" s="32"/>
      <c r="H81" s="13">
        <f>E81</f>
        <v>375</v>
      </c>
      <c r="J81" s="10"/>
      <c r="K81" s="10"/>
      <c r="L81" s="9"/>
    </row>
    <row r="82" spans="1:12" ht="12.75" customHeight="1" x14ac:dyDescent="0.2">
      <c r="A82" s="33" t="s">
        <v>27</v>
      </c>
      <c r="B82" s="33"/>
      <c r="C82" s="33"/>
      <c r="D82" s="33"/>
      <c r="E82" s="3">
        <f>SUM(E77:E81)</f>
        <v>133875</v>
      </c>
      <c r="F82" s="34"/>
      <c r="G82" s="34"/>
      <c r="H82" s="3">
        <f>SUM(H77:H81)</f>
        <v>133875</v>
      </c>
      <c r="J82" s="10"/>
      <c r="K82" s="10"/>
    </row>
    <row r="83" spans="1:12" x14ac:dyDescent="0.2">
      <c r="A83" s="1"/>
      <c r="B83" s="16"/>
      <c r="C83" s="1"/>
      <c r="D83" s="1"/>
      <c r="E83" s="1"/>
      <c r="J83" s="10"/>
      <c r="K83" s="10"/>
    </row>
    <row r="84" spans="1:12" ht="12.75" customHeight="1" x14ac:dyDescent="0.2">
      <c r="A84" s="14" t="s">
        <v>7</v>
      </c>
      <c r="E84" s="19"/>
      <c r="J84" s="10"/>
      <c r="K84" s="10"/>
    </row>
    <row r="85" spans="1:12" ht="22.5" x14ac:dyDescent="0.2">
      <c r="A85" s="27" t="s">
        <v>16</v>
      </c>
      <c r="B85" s="27"/>
      <c r="C85" s="27"/>
      <c r="D85" s="2" t="s">
        <v>4</v>
      </c>
      <c r="E85" s="18" t="s">
        <v>74</v>
      </c>
      <c r="F85" s="27" t="s">
        <v>5</v>
      </c>
      <c r="G85" s="27"/>
      <c r="H85" s="27"/>
      <c r="J85" s="10"/>
      <c r="K85" s="10"/>
    </row>
    <row r="86" spans="1:12" x14ac:dyDescent="0.2">
      <c r="A86" s="31" t="s">
        <v>51</v>
      </c>
      <c r="B86" s="31"/>
      <c r="C86" s="31"/>
      <c r="D86" s="12" t="s">
        <v>23</v>
      </c>
      <c r="E86" s="13">
        <v>20000</v>
      </c>
      <c r="F86" s="32" t="s">
        <v>75</v>
      </c>
      <c r="G86" s="32"/>
      <c r="H86" s="13">
        <f>E86</f>
        <v>20000</v>
      </c>
      <c r="J86" s="10"/>
      <c r="K86" s="10"/>
      <c r="L86" s="9"/>
    </row>
    <row r="87" spans="1:12" ht="14.25" customHeight="1" x14ac:dyDescent="0.2">
      <c r="A87" s="31" t="s">
        <v>52</v>
      </c>
      <c r="B87" s="31"/>
      <c r="C87" s="31"/>
      <c r="D87" s="12" t="s">
        <v>24</v>
      </c>
      <c r="E87" s="13">
        <v>30000</v>
      </c>
      <c r="F87" s="32" t="s">
        <v>75</v>
      </c>
      <c r="G87" s="32"/>
      <c r="H87" s="13">
        <f>E87</f>
        <v>30000</v>
      </c>
      <c r="J87" s="10"/>
      <c r="K87" s="10"/>
      <c r="L87" s="9"/>
    </row>
    <row r="88" spans="1:12" ht="14.25" customHeight="1" x14ac:dyDescent="0.2">
      <c r="A88" s="33" t="s">
        <v>25</v>
      </c>
      <c r="B88" s="33"/>
      <c r="C88" s="33"/>
      <c r="D88" s="33"/>
      <c r="E88" s="3">
        <f>SUM(E86:E87)</f>
        <v>50000</v>
      </c>
      <c r="F88" s="34"/>
      <c r="G88" s="34"/>
      <c r="H88" s="3">
        <f>SUM(H86:H87)</f>
        <v>50000</v>
      </c>
      <c r="J88" s="10"/>
      <c r="K88" s="10"/>
    </row>
    <row r="89" spans="1:12" ht="13.5" customHeight="1" x14ac:dyDescent="0.2">
      <c r="D89" s="14"/>
      <c r="E89" s="14"/>
      <c r="J89" s="10"/>
      <c r="K89" s="10"/>
    </row>
    <row r="90" spans="1:12" ht="21" customHeight="1" x14ac:dyDescent="0.2">
      <c r="A90" s="37" t="s">
        <v>29</v>
      </c>
      <c r="B90" s="37"/>
      <c r="C90" s="37"/>
      <c r="D90" s="37"/>
      <c r="E90" s="17">
        <f>SUM(E88,E82,E70,E64,E55,E51,E44)</f>
        <v>720875</v>
      </c>
      <c r="H90" s="17">
        <f>SUM(H88+H82+H70+H64+H56+H51+H44)</f>
        <v>720875</v>
      </c>
      <c r="J90" s="10"/>
      <c r="K90" s="10"/>
    </row>
    <row r="91" spans="1:12" ht="23.25" customHeight="1" x14ac:dyDescent="0.2">
      <c r="A91" s="24" t="s">
        <v>8</v>
      </c>
      <c r="B91" s="24"/>
      <c r="C91" s="24"/>
      <c r="D91" s="24"/>
      <c r="E91" s="24"/>
      <c r="F91" s="24"/>
      <c r="G91" s="24"/>
      <c r="H91" s="24"/>
      <c r="J91" s="10"/>
      <c r="K91" s="10"/>
    </row>
    <row r="92" spans="1:12" x14ac:dyDescent="0.2">
      <c r="A92" s="7"/>
      <c r="B92" s="7"/>
      <c r="C92" s="7"/>
      <c r="D92" s="7"/>
      <c r="E92" s="7"/>
      <c r="F92" s="7"/>
      <c r="G92" s="7"/>
      <c r="H92" s="7"/>
      <c r="J92" s="11"/>
      <c r="K92" s="10"/>
    </row>
    <row r="93" spans="1:12" ht="25.5" customHeight="1" x14ac:dyDescent="0.2">
      <c r="A93" s="26" t="s">
        <v>94</v>
      </c>
      <c r="B93" s="26"/>
      <c r="C93" s="26"/>
      <c r="D93" s="26"/>
      <c r="E93" s="26"/>
      <c r="F93" s="26"/>
      <c r="G93" s="26"/>
      <c r="H93" s="26"/>
      <c r="J93" s="10"/>
      <c r="K93" s="10"/>
    </row>
    <row r="94" spans="1:12" ht="17.25" customHeight="1" x14ac:dyDescent="0.2">
      <c r="J94" s="10"/>
      <c r="K94" s="10"/>
    </row>
    <row r="95" spans="1:12" x14ac:dyDescent="0.2">
      <c r="A95" s="7"/>
      <c r="B95" s="7"/>
      <c r="C95" s="7"/>
      <c r="D95" s="7"/>
      <c r="E95" s="7"/>
      <c r="F95" s="7"/>
      <c r="G95" s="7"/>
      <c r="H95" s="7"/>
      <c r="J95" s="10"/>
      <c r="K95" s="10"/>
    </row>
    <row r="96" spans="1:12" x14ac:dyDescent="0.2">
      <c r="A96" s="1"/>
      <c r="J96" s="10"/>
      <c r="K96" s="10"/>
    </row>
    <row r="97" spans="1:11" x14ac:dyDescent="0.2">
      <c r="A97" s="2" t="s">
        <v>96</v>
      </c>
      <c r="B97" s="2"/>
      <c r="C97" s="2"/>
      <c r="D97" s="2"/>
      <c r="E97" s="2" t="s">
        <v>99</v>
      </c>
      <c r="F97" s="2"/>
      <c r="J97" s="10"/>
      <c r="K97" s="10"/>
    </row>
    <row r="98" spans="1:11" x14ac:dyDescent="0.2">
      <c r="A98" s="2" t="s">
        <v>97</v>
      </c>
      <c r="B98" s="2"/>
      <c r="C98" s="2"/>
      <c r="D98" s="2"/>
      <c r="E98" s="2"/>
      <c r="F98" s="2"/>
    </row>
    <row r="99" spans="1:11" x14ac:dyDescent="0.2">
      <c r="A99" s="2" t="s">
        <v>98</v>
      </c>
      <c r="B99" s="2"/>
      <c r="C99" s="2"/>
      <c r="D99" s="2"/>
      <c r="E99" s="15" t="s">
        <v>86</v>
      </c>
      <c r="F99" s="2"/>
    </row>
  </sheetData>
  <mergeCells count="93">
    <mergeCell ref="A93:H93"/>
    <mergeCell ref="A87:C87"/>
    <mergeCell ref="F87:G87"/>
    <mergeCell ref="A88:D88"/>
    <mergeCell ref="F88:G88"/>
    <mergeCell ref="A90:D90"/>
    <mergeCell ref="A91:H91"/>
    <mergeCell ref="A78:C78"/>
    <mergeCell ref="F78:G78"/>
    <mergeCell ref="A79:C79"/>
    <mergeCell ref="F79:G79"/>
    <mergeCell ref="A81:C81"/>
    <mergeCell ref="F81:G81"/>
    <mergeCell ref="A80:C80"/>
    <mergeCell ref="F80:G80"/>
    <mergeCell ref="A82:D82"/>
    <mergeCell ref="F82:G82"/>
    <mergeCell ref="A85:C85"/>
    <mergeCell ref="F85:H85"/>
    <mergeCell ref="A86:C86"/>
    <mergeCell ref="F86:G86"/>
    <mergeCell ref="A68:C68"/>
    <mergeCell ref="F68:G68"/>
    <mergeCell ref="A69:C69"/>
    <mergeCell ref="F69:G69"/>
    <mergeCell ref="A70:D70"/>
    <mergeCell ref="F70:G70"/>
    <mergeCell ref="A73:C73"/>
    <mergeCell ref="F73:H73"/>
    <mergeCell ref="A74:C74"/>
    <mergeCell ref="F74:G74"/>
    <mergeCell ref="A77:C77"/>
    <mergeCell ref="F77:H77"/>
    <mergeCell ref="A60:C60"/>
    <mergeCell ref="F60:G60"/>
    <mergeCell ref="A61:C61"/>
    <mergeCell ref="F61:G61"/>
    <mergeCell ref="A62:C62"/>
    <mergeCell ref="F62:G62"/>
    <mergeCell ref="A63:C63"/>
    <mergeCell ref="F63:G63"/>
    <mergeCell ref="A64:D64"/>
    <mergeCell ref="F64:G64"/>
    <mergeCell ref="A67:C67"/>
    <mergeCell ref="F67:H67"/>
    <mergeCell ref="A59:C59"/>
    <mergeCell ref="F59:H59"/>
    <mergeCell ref="A50:C50"/>
    <mergeCell ref="F50:G50"/>
    <mergeCell ref="A51:D51"/>
    <mergeCell ref="F51:G51"/>
    <mergeCell ref="A53:H53"/>
    <mergeCell ref="A54:C54"/>
    <mergeCell ref="F54:H54"/>
    <mergeCell ref="A46:H46"/>
    <mergeCell ref="A55:C55"/>
    <mergeCell ref="F55:G55"/>
    <mergeCell ref="A56:D56"/>
    <mergeCell ref="F56:G56"/>
    <mergeCell ref="A47:C47"/>
    <mergeCell ref="F47:H47"/>
    <mergeCell ref="A48:C48"/>
    <mergeCell ref="F48:G48"/>
    <mergeCell ref="A49:C49"/>
    <mergeCell ref="F49:G49"/>
    <mergeCell ref="A43:C43"/>
    <mergeCell ref="F43:G43"/>
    <mergeCell ref="A44:D44"/>
    <mergeCell ref="F44:G44"/>
    <mergeCell ref="A41:C41"/>
    <mergeCell ref="F41:G41"/>
    <mergeCell ref="A42:C42"/>
    <mergeCell ref="F42:G42"/>
    <mergeCell ref="A9:H9"/>
    <mergeCell ref="A17:H18"/>
    <mergeCell ref="A19:H19"/>
    <mergeCell ref="A36:H36"/>
    <mergeCell ref="A40:C40"/>
    <mergeCell ref="F40:H40"/>
    <mergeCell ref="A16:H16"/>
    <mergeCell ref="A11:H11"/>
    <mergeCell ref="A13:H13"/>
    <mergeCell ref="A15:H15"/>
    <mergeCell ref="A21:H21"/>
    <mergeCell ref="A35:H35"/>
    <mergeCell ref="A37:H37"/>
    <mergeCell ref="E38:K38"/>
    <mergeCell ref="A39:H39"/>
    <mergeCell ref="A1:H1"/>
    <mergeCell ref="A3:H3"/>
    <mergeCell ref="A4:H4"/>
    <mergeCell ref="A5:H5"/>
    <mergeCell ref="A7:H7"/>
  </mergeCells>
  <pageMargins left="0.25" right="0.25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 2025. I. izm</vt:lpstr>
    </vt:vector>
  </TitlesOfParts>
  <Company>Investintech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Office</cp:lastModifiedBy>
  <cp:lastPrinted>2025-12-23T08:05:07Z</cp:lastPrinted>
  <dcterms:created xsi:type="dcterms:W3CDTF">2018-11-14T04:36:34Z</dcterms:created>
  <dcterms:modified xsi:type="dcterms:W3CDTF">2025-12-23T08:05:27Z</dcterms:modified>
</cp:coreProperties>
</file>