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svetec\Desktop\Klasificirano\"/>
    </mc:Choice>
  </mc:AlternateContent>
  <xr:revisionPtr revIDLastSave="0" documentId="8_{E713F6EA-0313-4F86-8FB0-A6A47BF26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 građenj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6" l="1"/>
  <c r="F50" i="6"/>
  <c r="D18" i="6"/>
  <c r="F17" i="6" s="1"/>
  <c r="D77" i="6"/>
  <c r="D68" i="6"/>
  <c r="F67" i="6"/>
  <c r="E211" i="6" s="1"/>
  <c r="D99" i="6"/>
  <c r="F85" i="6"/>
  <c r="E210" i="6" s="1"/>
  <c r="F71" i="6"/>
  <c r="F66" i="6"/>
  <c r="D47" i="6"/>
  <c r="F42" i="6"/>
  <c r="F14" i="6"/>
  <c r="E198" i="6"/>
  <c r="E193" i="6"/>
  <c r="F164" i="6"/>
  <c r="D157" i="6"/>
  <c r="F154" i="6" s="1"/>
  <c r="E197" i="6" s="1"/>
  <c r="F156" i="6"/>
  <c r="D126" i="6"/>
  <c r="F125" i="6"/>
  <c r="F123" i="6" s="1"/>
  <c r="D107" i="6"/>
  <c r="F106" i="6"/>
  <c r="D103" i="6"/>
  <c r="F102" i="6"/>
  <c r="F98" i="6"/>
  <c r="D90" i="6"/>
  <c r="F89" i="6"/>
  <c r="E206" i="6" s="1"/>
  <c r="D86" i="6"/>
  <c r="D81" i="6"/>
  <c r="F80" i="6"/>
  <c r="F76" i="6"/>
  <c r="D72" i="6"/>
  <c r="D60" i="6"/>
  <c r="F57" i="6" s="1"/>
  <c r="E192" i="6" s="1"/>
  <c r="F59" i="6"/>
  <c r="F52" i="6"/>
  <c r="F51" i="6"/>
  <c r="F46" i="6"/>
  <c r="D43" i="6"/>
  <c r="D15" i="6"/>
  <c r="E213" i="6" l="1"/>
  <c r="E205" i="6"/>
  <c r="E212" i="6"/>
  <c r="F12" i="6"/>
  <c r="F74" i="6"/>
  <c r="E195" i="6" s="1"/>
  <c r="F40" i="6"/>
  <c r="F83" i="6"/>
  <c r="F64" i="6"/>
  <c r="E194" i="6" s="1"/>
  <c r="E196" i="6"/>
  <c r="E190" i="6"/>
  <c r="F96" i="6"/>
  <c r="E199" i="6" s="1"/>
  <c r="F10" i="6"/>
  <c r="F137" i="6"/>
  <c r="E191" i="6"/>
  <c r="F111" i="6"/>
  <c r="E200" i="6" l="1"/>
  <c r="F38" i="6"/>
  <c r="F186" i="6" s="1"/>
  <c r="E220" i="6" l="1"/>
</calcChain>
</file>

<file path=xl/sharedStrings.xml><?xml version="1.0" encoding="utf-8"?>
<sst xmlns="http://schemas.openxmlformats.org/spreadsheetml/2006/main" count="293" uniqueCount="180">
  <si>
    <t>Članak 1.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</si>
  <si>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</si>
  <si>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</si>
  <si>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</si>
  <si>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</si>
  <si>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</si>
  <si>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</si>
  <si>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</si>
  <si>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</si>
  <si>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</si>
  <si>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</si>
  <si>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</si>
  <si>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</si>
  <si>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</si>
  <si>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</si>
  <si>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</si>
  <si>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</si>
  <si>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</si>
  <si>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</si>
  <si>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</si>
  <si>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</si>
  <si>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</si>
  <si>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</si>
  <si>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</si>
  <si>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građenje</t>
  </si>
  <si>
    <t>UKUPNO</t>
  </si>
  <si>
    <t>b)</t>
  </si>
  <si>
    <t>R213</t>
  </si>
  <si>
    <t>c)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</si>
  <si>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</si>
  <si>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</si>
  <si>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</si>
  <si>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</si>
  <si>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</si>
  <si>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</si>
  <si>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</si>
  <si>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</si>
  <si>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</si>
  <si>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</si>
  <si>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</si>
  <si>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</si>
  <si>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</si>
  <si>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</si>
  <si>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</si>
  <si>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</si>
  <si>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</si>
  <si>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</si>
  <si>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</si>
  <si>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</si>
  <si>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</si>
  <si>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</si>
  <si>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</si>
  <si>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</si>
  <si>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R212</t>
  </si>
  <si>
    <t>Gradnja ostalih nerazvrstanih cesta</t>
  </si>
  <si>
    <t>2.2.</t>
  </si>
  <si>
    <t>2.3.</t>
  </si>
  <si>
    <t>JAVNA PARKIRALIŠTA</t>
  </si>
  <si>
    <t>2.4.</t>
  </si>
  <si>
    <t>2.5.</t>
  </si>
  <si>
    <t>JAVNE ZELENE POVRŠINE</t>
  </si>
  <si>
    <t>Gradnja - oprema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</si>
  <si>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</si>
  <si>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</si>
  <si>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</si>
  <si>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</si>
  <si>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</si>
  <si>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</si>
  <si>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</si>
  <si>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</si>
  <si>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</si>
  <si>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</si>
  <si>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</si>
  <si>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Gradnja</t>
  </si>
  <si>
    <t>R256</t>
  </si>
  <si>
    <t>Ostala ulaganja u izgradnju građevina oborinske odvodnje</t>
  </si>
  <si>
    <t>3.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</si>
  <si>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</si>
  <si>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</si>
  <si>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</si>
  <si>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</si>
  <si>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</si>
  <si>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</si>
  <si>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</si>
  <si>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</si>
  <si>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</si>
  <si>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</si>
  <si>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</si>
  <si>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</si>
  <si>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</si>
  <si>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</si>
  <si>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</si>
  <si>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</si>
  <si>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</si>
  <si>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t>JAVNA RASVJETA</t>
  </si>
  <si>
    <r>
      <rPr>
        <sz val="7"/>
        <rFont val="Arial"/>
        <family val="2"/>
      </rPr>
      <t>4.8.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</si>
  <si>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</si>
  <si>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</si>
  <si>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</si>
  <si>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</si>
  <si>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</si>
  <si>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</si>
  <si>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</si>
  <si>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</si>
  <si>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</si>
  <si>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</si>
  <si>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</si>
  <si>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</si>
  <si>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</si>
  <si>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</si>
  <si>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</si>
  <si>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</si>
  <si>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</si>
  <si>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</si>
  <si>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>a) ostali prihodi posebnih namjena</t>
  </si>
  <si>
    <t>b) vodni doprinos</t>
  </si>
  <si>
    <t>PREDSJEDNIK</t>
  </si>
  <si>
    <t>3.1.</t>
  </si>
  <si>
    <t>NERAZVRSTANE CESTE</t>
  </si>
  <si>
    <t>projektna dokumentacija</t>
  </si>
  <si>
    <t>4.9.</t>
  </si>
  <si>
    <t>4.7.</t>
  </si>
  <si>
    <t>Ostala ulaganja u javnu rasvjetu - Punat i Stara Baška</t>
  </si>
  <si>
    <t>Građenje i opremanje dječjeg igrališta u sklopu interpretacijskog centra  "Stari toš"</t>
  </si>
  <si>
    <t>a) kapitalne pomoći od izvanproračunskog korisnika</t>
  </si>
  <si>
    <t>PROCJENA TROŠKOVA (EUR)</t>
  </si>
  <si>
    <t>PROCJENA TROŠKOVA  (EUR)</t>
  </si>
  <si>
    <t>R653.2</t>
  </si>
  <si>
    <t>4.</t>
  </si>
  <si>
    <t>komunalni doprinos</t>
  </si>
  <si>
    <t>ostali prihodi od prodaje nefinancijske imovine</t>
  </si>
  <si>
    <t>opći prihodi i primici</t>
  </si>
  <si>
    <t>vodni doprinos</t>
  </si>
  <si>
    <t>članak 2. mijenja se i glasi:</t>
  </si>
  <si>
    <t>Članak 3. mijenja se i glasi:</t>
  </si>
  <si>
    <t>Izgradnja nerazvrstane ceste OU 41</t>
  </si>
  <si>
    <t>I. Izmjene i dopune PROGRAMA
građenja komunalne infrastrukture na području Općine Punat u 2025. godini</t>
  </si>
  <si>
    <t>U Programu građenja komunalne infrastrukture na području Općine Punat u 2025. godini ("Službene novine Primorsko - goranske županije", broj 25/25)</t>
  </si>
  <si>
    <t>Izgradnja nerazvrstane ceste SU 12</t>
  </si>
  <si>
    <t>Uređenje ulice Galija</t>
  </si>
  <si>
    <t>Uređenje Ulice Frankopanska</t>
  </si>
  <si>
    <t>Parkiralište Vele vode</t>
  </si>
  <si>
    <t>R414.01</t>
  </si>
  <si>
    <t>Uređenje dječjeg igrališta u Staroj Baški</t>
  </si>
  <si>
    <t xml:space="preserve">Projektna dokumentacija </t>
  </si>
  <si>
    <t>R415.01</t>
  </si>
  <si>
    <t>R415.02</t>
  </si>
  <si>
    <t>R413.1</t>
  </si>
  <si>
    <t>ostali prihodi posebne namjene</t>
  </si>
  <si>
    <t>R215.1</t>
  </si>
  <si>
    <t>Izgradnja javne rasvjete u Ulici Frankopanska</t>
  </si>
  <si>
    <t>Uređenje Frankopanske ulice</t>
  </si>
  <si>
    <t>Reciklažno dvorište</t>
  </si>
  <si>
    <t>R592</t>
  </si>
  <si>
    <t xml:space="preserve">opći prihodi i primici </t>
  </si>
  <si>
    <t>Uređenje groblja u Staroj Baški</t>
  </si>
  <si>
    <t>R659</t>
  </si>
  <si>
    <r>
      <t xml:space="preserve">  U skladu sa sadržajem Programa prikazanim u članku 2. troškovi Programa građenja komunalne infrastrukture za</t>
    </r>
    <r>
      <rPr>
        <b/>
        <sz val="7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2025.</t>
    </r>
    <r>
      <rPr>
        <b/>
        <sz val="7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godinu financiraju se sredstvima:</t>
    </r>
  </si>
  <si>
    <t>d) opći prihodi i primici</t>
  </si>
  <si>
    <t>b) kapitalne pomoći iz županijskog proračuna</t>
  </si>
  <si>
    <t>c) pomoć</t>
  </si>
  <si>
    <t>5. PRORAČUNA OPĆINE PUNAT</t>
  </si>
  <si>
    <t>4. NAKNADE ZA KONCESIJU</t>
  </si>
  <si>
    <t>1. KOMUNALNOG DOPRINOSA</t>
  </si>
  <si>
    <t>2. KOMUNALNE NAKNADE</t>
  </si>
  <si>
    <t>3. CIJENE KOMUNALNE USLUGE</t>
  </si>
  <si>
    <t>c) ostali prihodi od prodaje nefinacijske imovine</t>
  </si>
  <si>
    <t>6. FONDOVA EUROPSKE UNIJE</t>
  </si>
  <si>
    <t>7. UGOVORA, NAKNADA I DRUGIH IZVORA</t>
  </si>
  <si>
    <t>8. DONACIJA</t>
  </si>
  <si>
    <t>komunalna naknada</t>
  </si>
  <si>
    <t>JAVNE POVRŠINE NA KOJIMA NIJE DOPUŠTEN PROMET MOTORNIH VOZILA</t>
  </si>
  <si>
    <t>GROBLJA I KREMATORIJI NA GROBLJIMA</t>
  </si>
  <si>
    <t>GRAĐEVINE I UREĐAJI JAVNE NAMJENE</t>
  </si>
  <si>
    <t>Ove I. Izmjene i dopune Programa stupaju na snagu prvog dana od dana objave   u "Službenim novinama Primorsko-goranske županije".</t>
  </si>
  <si>
    <t>Na temelju članka 67. Zakona o komunalnom gospodarstvu ("Narodne  novine" broj 68/18, 110/18, 32/20 i 145/24) i članka 32. Statuta Općine Punat ("Službene  novine Primorsko - goranske županije" broj 36/22), Općinsko vijeće Općine Punat, na 5. sjednici održanoj 22. prosinca 2025. godine, donosi</t>
  </si>
  <si>
    <t>KLASA: 024-05/25-01/7</t>
  </si>
  <si>
    <t>URBROJ: 2170-31-01-25-3</t>
  </si>
  <si>
    <t>Punat, 22. prosinca 2025. godine</t>
  </si>
  <si>
    <t xml:space="preserve">  Ivan Orlić mag.cin.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</si>
</sst>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"/>
    <numFmt numFmtId="165" formatCode="_-* #,##0.00\ _k_n_-;\-* #,##0.00\ _k_n_-;_-* &quot;-&quot;??\ _k_n_-;_-@_-"/>
    <numFmt numFmtId="166" formatCode="_-* #,##0.0000\ _k_n_-;\-* #,##0.0000\ _k_n_-;_-* &quot;-&quot;????\ _k_n_-;_-@_-"/>
  </numFmts>
  <fonts count="30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208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/>
    </xf>
    <xf numFmtId="4" fontId="3" fillId="0" borderId="0" xfId="0" applyNumberFormat="1" applyFont="1" applyAlignment="1">
      <alignment horizontal="left" vertical="top" wrapText="1"/>
    </xf>
    <xf numFmtId="164" fontId="7" fillId="2" borderId="0" xfId="0" applyNumberFormat="1" applyFont="1" applyFill="1" applyAlignment="1">
      <alignment horizontal="left" vertical="top" shrinkToFit="1"/>
    </xf>
    <xf numFmtId="0" fontId="0" fillId="2" borderId="0" xfId="0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 vertical="top" shrinkToFi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2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0" fontId="12" fillId="0" borderId="4" xfId="0" applyFont="1" applyBorder="1" applyAlignment="1">
      <alignment horizontal="left" vertical="top" wrapText="1" indent="4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shrinkToFit="1"/>
    </xf>
    <xf numFmtId="0" fontId="12" fillId="0" borderId="3" xfId="0" applyFont="1" applyBorder="1" applyAlignment="1">
      <alignment horizontal="left" vertical="top" wrapText="1" indent="4"/>
    </xf>
    <xf numFmtId="4" fontId="12" fillId="0" borderId="1" xfId="0" applyNumberFormat="1" applyFont="1" applyBorder="1" applyAlignment="1">
      <alignment horizontal="right" vertical="top" shrinkToFit="1"/>
    </xf>
    <xf numFmtId="0" fontId="12" fillId="0" borderId="6" xfId="0" applyFont="1" applyBorder="1" applyAlignment="1">
      <alignment horizontal="left" vertical="top" wrapText="1" indent="4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4" fontId="12" fillId="0" borderId="5" xfId="0" applyNumberFormat="1" applyFont="1" applyBorder="1" applyAlignment="1">
      <alignment horizontal="center" vertical="top" wrapText="1" shrinkToFit="1"/>
    </xf>
    <xf numFmtId="0" fontId="12" fillId="0" borderId="0" xfId="0" applyFont="1" applyAlignment="1">
      <alignment horizontal="center" vertical="top" wrapText="1"/>
    </xf>
    <xf numFmtId="0" fontId="17" fillId="3" borderId="0" xfId="0" applyFont="1" applyFill="1" applyAlignment="1">
      <alignment horizontal="left" wrapText="1"/>
    </xf>
    <xf numFmtId="4" fontId="12" fillId="3" borderId="0" xfId="0" applyNumberFormat="1" applyFont="1" applyFill="1" applyAlignment="1">
      <alignment horizontal="right" vertical="top" shrinkToFit="1"/>
    </xf>
    <xf numFmtId="4" fontId="17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vertical="top" wrapText="1" indent="4"/>
    </xf>
    <xf numFmtId="4" fontId="10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7" fillId="0" borderId="4" xfId="0" applyFont="1" applyBorder="1" applyAlignment="1">
      <alignment horizontal="left" wrapText="1"/>
    </xf>
    <xf numFmtId="4" fontId="17" fillId="0" borderId="4" xfId="0" applyNumberFormat="1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center" vertical="top" wrapText="1"/>
    </xf>
    <xf numFmtId="4" fontId="12" fillId="0" borderId="6" xfId="0" applyNumberFormat="1" applyFont="1" applyBorder="1" applyAlignment="1">
      <alignment horizontal="right" vertical="top" shrinkToFit="1"/>
    </xf>
    <xf numFmtId="4" fontId="10" fillId="0" borderId="6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 indent="4"/>
    </xf>
    <xf numFmtId="0" fontId="12" fillId="0" borderId="8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vertical="top" wrapText="1" indent="4"/>
    </xf>
    <xf numFmtId="0" fontId="10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4" fontId="12" fillId="0" borderId="11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center" vertical="top" wrapText="1" shrinkToFit="1"/>
    </xf>
    <xf numFmtId="4" fontId="12" fillId="0" borderId="4" xfId="0" applyNumberFormat="1" applyFont="1" applyBorder="1" applyAlignment="1">
      <alignment horizontal="center" vertical="top" wrapText="1" shrinkToFit="1"/>
    </xf>
    <xf numFmtId="4" fontId="1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 indent="6"/>
    </xf>
    <xf numFmtId="4" fontId="0" fillId="0" borderId="0" xfId="0" applyNumberFormat="1" applyAlignment="1">
      <alignment horizontal="left" wrapText="1"/>
    </xf>
    <xf numFmtId="0" fontId="0" fillId="3" borderId="0" xfId="0" applyFill="1" applyAlignment="1">
      <alignment horizontal="left" wrapText="1"/>
    </xf>
    <xf numFmtId="4" fontId="22" fillId="3" borderId="0" xfId="0" applyNumberFormat="1" applyFont="1" applyFill="1" applyAlignment="1">
      <alignment horizontal="right" vertical="top" shrinkToFit="1"/>
    </xf>
    <xf numFmtId="4" fontId="11" fillId="3" borderId="0" xfId="0" applyNumberFormat="1" applyFont="1" applyFill="1" applyAlignment="1">
      <alignment horizontal="right" vertical="top" shrinkToFit="1"/>
    </xf>
    <xf numFmtId="4" fontId="22" fillId="0" borderId="0" xfId="0" applyNumberFormat="1" applyFont="1" applyAlignment="1">
      <alignment horizontal="right" vertical="top" shrinkToFit="1"/>
    </xf>
    <xf numFmtId="4" fontId="7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vertical="top" shrinkToFit="1"/>
    </xf>
    <xf numFmtId="0" fontId="0" fillId="2" borderId="0" xfId="0" applyFill="1" applyAlignment="1">
      <alignment horizontal="left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 indent="4"/>
    </xf>
    <xf numFmtId="0" fontId="13" fillId="0" borderId="0" xfId="0" applyFont="1" applyAlignment="1">
      <alignment horizontal="left" vertical="top" wrapText="1" indent="2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4" fontId="18" fillId="0" borderId="0" xfId="0" applyNumberFormat="1" applyFont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2" fillId="0" borderId="17" xfId="0" applyNumberFormat="1" applyFont="1" applyBorder="1" applyAlignment="1">
      <alignment horizontal="right" vertical="top" wrapText="1"/>
    </xf>
    <xf numFmtId="0" fontId="24" fillId="4" borderId="19" xfId="0" applyFont="1" applyFill="1" applyBorder="1" applyAlignment="1">
      <alignment horizontal="left" vertical="top"/>
    </xf>
    <xf numFmtId="0" fontId="24" fillId="4" borderId="10" xfId="0" applyFont="1" applyFill="1" applyBorder="1" applyAlignment="1">
      <alignment horizontal="left" vertical="top"/>
    </xf>
    <xf numFmtId="4" fontId="3" fillId="4" borderId="13" xfId="0" applyNumberFormat="1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left" vertical="top" wrapText="1"/>
    </xf>
    <xf numFmtId="0" fontId="25" fillId="5" borderId="24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2" fillId="0" borderId="10" xfId="0" applyFont="1" applyBorder="1" applyAlignment="1">
      <alignment horizontal="left" vertical="top" wrapText="1"/>
    </xf>
    <xf numFmtId="4" fontId="12" fillId="0" borderId="25" xfId="0" applyNumberFormat="1" applyFont="1" applyBorder="1" applyAlignment="1">
      <alignment horizontal="right" vertical="top" shrinkToFit="1"/>
    </xf>
    <xf numFmtId="0" fontId="12" fillId="0" borderId="26" xfId="0" applyFont="1" applyBorder="1" applyAlignment="1">
      <alignment horizontal="left" vertical="top" wrapText="1" indent="4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12" fillId="3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 indent="4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4" fontId="10" fillId="2" borderId="0" xfId="0" applyNumberFormat="1" applyFont="1" applyFill="1" applyAlignment="1">
      <alignment horizontal="right" shrinkToFit="1"/>
    </xf>
    <xf numFmtId="0" fontId="0" fillId="0" borderId="0" xfId="0" applyAlignment="1">
      <alignment horizontal="left"/>
    </xf>
    <xf numFmtId="0" fontId="12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65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0" fontId="17" fillId="0" borderId="3" xfId="0" applyFont="1" applyBorder="1" applyAlignment="1">
      <alignment horizontal="left" wrapText="1"/>
    </xf>
    <xf numFmtId="0" fontId="6" fillId="0" borderId="16" xfId="0" applyFont="1" applyBorder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4" fontId="12" fillId="0" borderId="7" xfId="0" applyNumberFormat="1" applyFont="1" applyBorder="1" applyAlignment="1">
      <alignment horizontal="right" vertical="top" shrinkToFit="1"/>
    </xf>
    <xf numFmtId="0" fontId="0" fillId="0" borderId="10" xfId="0" applyBorder="1" applyAlignment="1">
      <alignment horizontal="left" wrapText="1"/>
    </xf>
    <xf numFmtId="4" fontId="0" fillId="0" borderId="10" xfId="0" applyNumberFormat="1" applyBorder="1" applyAlignment="1">
      <alignment horizontal="left" wrapText="1"/>
    </xf>
    <xf numFmtId="4" fontId="12" fillId="0" borderId="10" xfId="0" applyNumberFormat="1" applyFont="1" applyBorder="1" applyAlignment="1">
      <alignment horizontal="right" vertical="top" shrinkToFit="1"/>
    </xf>
    <xf numFmtId="0" fontId="12" fillId="0" borderId="3" xfId="0" applyFont="1" applyBorder="1" applyAlignment="1">
      <alignment horizontal="left" vertical="top" wrapText="1"/>
    </xf>
    <xf numFmtId="4" fontId="12" fillId="0" borderId="3" xfId="0" applyNumberFormat="1" applyFont="1" applyBorder="1" applyAlignment="1">
      <alignment horizontal="right" vertical="top" shrinkToFit="1"/>
    </xf>
    <xf numFmtId="0" fontId="1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wrapText="1"/>
    </xf>
    <xf numFmtId="4" fontId="10" fillId="0" borderId="10" xfId="0" applyNumberFormat="1" applyFont="1" applyBorder="1" applyAlignment="1">
      <alignment horizontal="right" vertical="top" shrinkToFit="1"/>
    </xf>
    <xf numFmtId="0" fontId="12" fillId="0" borderId="28" xfId="0" applyFont="1" applyBorder="1" applyAlignment="1">
      <alignment horizontal="center" vertical="top" wrapText="1"/>
    </xf>
    <xf numFmtId="4" fontId="12" fillId="0" borderId="9" xfId="0" applyNumberFormat="1" applyFont="1" applyBorder="1" applyAlignment="1">
      <alignment horizontal="right" vertical="top" shrinkToFit="1"/>
    </xf>
    <xf numFmtId="0" fontId="13" fillId="0" borderId="27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wrapText="1"/>
    </xf>
    <xf numFmtId="4" fontId="10" fillId="0" borderId="27" xfId="0" applyNumberFormat="1" applyFont="1" applyBorder="1" applyAlignment="1">
      <alignment horizontal="right" vertical="top" shrinkToFit="1"/>
    </xf>
    <xf numFmtId="4" fontId="10" fillId="0" borderId="3" xfId="0" applyNumberFormat="1" applyFont="1" applyBorder="1" applyAlignment="1">
      <alignment horizontal="right" vertical="top" shrinkToFit="1"/>
    </xf>
    <xf numFmtId="0" fontId="10" fillId="0" borderId="3" xfId="0" applyFont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top" shrinkToFit="1"/>
    </xf>
    <xf numFmtId="0" fontId="0" fillId="0" borderId="27" xfId="0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4" fontId="7" fillId="0" borderId="2" xfId="0" applyNumberFormat="1" applyFont="1" applyBorder="1" applyAlignment="1">
      <alignment horizontal="right" vertical="top" shrinkToFit="1"/>
    </xf>
    <xf numFmtId="0" fontId="15" fillId="0" borderId="7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center" wrapText="1"/>
    </xf>
    <xf numFmtId="4" fontId="17" fillId="0" borderId="27" xfId="0" applyNumberFormat="1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wrapText="1"/>
    </xf>
    <xf numFmtId="0" fontId="17" fillId="0" borderId="20" xfId="0" applyFont="1" applyBorder="1" applyAlignment="1">
      <alignment horizontal="left" wrapText="1"/>
    </xf>
    <xf numFmtId="4" fontId="16" fillId="0" borderId="22" xfId="0" applyNumberFormat="1" applyFont="1" applyBorder="1" applyAlignment="1">
      <alignment horizontal="right" vertical="top" shrinkToFit="1"/>
    </xf>
    <xf numFmtId="4" fontId="17" fillId="0" borderId="23" xfId="0" applyNumberFormat="1" applyFont="1" applyBorder="1" applyAlignment="1">
      <alignment horizontal="left" wrapText="1"/>
    </xf>
    <xf numFmtId="4" fontId="16" fillId="0" borderId="20" xfId="0" applyNumberFormat="1" applyFont="1" applyBorder="1" applyAlignment="1">
      <alignment horizontal="right" vertical="top" shrinkToFit="1"/>
    </xf>
    <xf numFmtId="4" fontId="25" fillId="0" borderId="20" xfId="0" applyNumberFormat="1" applyFont="1" applyBorder="1" applyAlignment="1">
      <alignment horizontal="right" vertical="top" shrinkToFit="1"/>
    </xf>
    <xf numFmtId="0" fontId="17" fillId="5" borderId="4" xfId="0" applyFont="1" applyFill="1" applyBorder="1" applyAlignment="1">
      <alignment horizontal="left" wrapText="1"/>
    </xf>
    <xf numFmtId="4" fontId="25" fillId="5" borderId="9" xfId="0" applyNumberFormat="1" applyFont="1" applyFill="1" applyBorder="1" applyAlignment="1">
      <alignment horizontal="right" vertical="top" shrinkToFit="1"/>
    </xf>
    <xf numFmtId="4" fontId="16" fillId="0" borderId="3" xfId="0" applyNumberFormat="1" applyFont="1" applyBorder="1" applyAlignment="1">
      <alignment horizontal="right" vertical="top" shrinkToFit="1"/>
    </xf>
    <xf numFmtId="43" fontId="25" fillId="0" borderId="23" xfId="1" applyFont="1" applyFill="1" applyBorder="1" applyAlignment="1">
      <alignment horizontal="left" vertical="top" wrapText="1"/>
    </xf>
    <xf numFmtId="43" fontId="18" fillId="0" borderId="0" xfId="1" applyFont="1" applyFill="1" applyAlignment="1">
      <alignment horizontal="left" wrapText="1"/>
    </xf>
    <xf numFmtId="0" fontId="10" fillId="0" borderId="27" xfId="0" applyFont="1" applyBorder="1" applyAlignment="1">
      <alignment horizontal="left" vertical="top" wrapText="1"/>
    </xf>
    <xf numFmtId="0" fontId="28" fillId="0" borderId="0" xfId="0" applyFont="1" applyAlignment="1">
      <alignment horizontal="left" wrapText="1"/>
    </xf>
    <xf numFmtId="4" fontId="29" fillId="0" borderId="0" xfId="0" applyNumberFormat="1" applyFont="1" applyAlignment="1">
      <alignment horizontal="right" vertical="top" shrinkToFit="1"/>
    </xf>
    <xf numFmtId="4" fontId="29" fillId="0" borderId="27" xfId="0" applyNumberFormat="1" applyFont="1" applyBorder="1" applyAlignment="1">
      <alignment horizontal="right" vertical="top" shrinkToFit="1"/>
    </xf>
    <xf numFmtId="0" fontId="20" fillId="0" borderId="3" xfId="0" quotePrefix="1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20" fillId="0" borderId="1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0" fillId="0" borderId="27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2" fontId="13" fillId="3" borderId="0" xfId="0" applyNumberFormat="1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6AB3-1B07-4843-B410-4B46CD4C2C3C}">
  <sheetPr>
    <pageSetUpPr fitToPage="1"/>
  </sheetPr>
  <dimension ref="A1:L234"/>
  <sheetViews>
    <sheetView tabSelected="1" topLeftCell="A221" zoomScale="136" zoomScaleNormal="136" workbookViewId="0">
      <selection activeCell="F221" sqref="F221"/>
    </sheetView>
  </sheetViews>
  <sheetFormatPr defaultColWidth="9.33203125" defaultRowHeight="12.75" x14ac:dyDescent="0.2"/>
  <cols>
    <col min="1" max="1" width="7.83203125" style="2" customWidth="1"/>
    <col min="2" max="2" width="31.33203125" style="2" customWidth="1"/>
    <col min="3" max="3" width="11.1640625" style="2" customWidth="1"/>
    <col min="4" max="4" width="23" style="2" customWidth="1"/>
    <col min="5" max="5" width="20.1640625" style="2" customWidth="1"/>
    <col min="6" max="6" width="15.33203125" style="13" customWidth="1"/>
    <col min="7" max="8" width="9.33203125" style="2"/>
    <col min="9" max="10" width="14.5" style="2" bestFit="1" customWidth="1"/>
    <col min="11" max="11" width="15.6640625" style="2" bestFit="1" customWidth="1"/>
    <col min="12" max="12" width="12.1640625" style="2" customWidth="1"/>
    <col min="13" max="15" width="11.1640625" style="2" bestFit="1" customWidth="1"/>
    <col min="16" max="16384" width="9.33203125" style="2"/>
  </cols>
  <sheetData>
    <row r="1" spans="1:12" ht="17.100000000000001" customHeight="1" x14ac:dyDescent="0.2">
      <c r="A1" s="106"/>
      <c r="B1" s="106"/>
      <c r="C1" s="106"/>
      <c r="D1" s="106"/>
      <c r="E1" s="106"/>
      <c r="F1" s="1"/>
    </row>
    <row r="2" spans="1:12" ht="20.25" customHeight="1" x14ac:dyDescent="0.2">
      <c r="A2" s="172" t="s">
        <v>175</v>
      </c>
      <c r="B2" s="173"/>
      <c r="C2" s="173"/>
      <c r="D2" s="173"/>
      <c r="E2" s="173"/>
      <c r="F2" s="173"/>
    </row>
    <row r="3" spans="1:12" ht="9.75" customHeight="1" x14ac:dyDescent="0.2">
      <c r="A3" s="98"/>
      <c r="B3" s="99"/>
      <c r="C3" s="99"/>
      <c r="D3" s="99"/>
      <c r="E3" s="99"/>
      <c r="F3" s="3"/>
    </row>
    <row r="4" spans="1:12" ht="29.25" customHeight="1" x14ac:dyDescent="0.2">
      <c r="A4" s="174" t="s">
        <v>136</v>
      </c>
      <c r="B4" s="175"/>
      <c r="C4" s="175"/>
      <c r="D4" s="175"/>
      <c r="E4" s="175"/>
      <c r="F4" s="175"/>
    </row>
    <row r="5" spans="1:12" ht="17.45" customHeight="1" x14ac:dyDescent="0.2">
      <c r="A5" s="174" t="s">
        <v>0</v>
      </c>
      <c r="B5" s="174"/>
      <c r="C5" s="174"/>
      <c r="D5" s="174"/>
      <c r="E5" s="174"/>
      <c r="F5" s="174"/>
    </row>
    <row r="6" spans="1:12" ht="12.75" customHeight="1" x14ac:dyDescent="0.2">
      <c r="A6" s="172" t="s">
        <v>137</v>
      </c>
      <c r="B6" s="172"/>
      <c r="C6" s="172"/>
      <c r="D6" s="172"/>
      <c r="E6" s="172"/>
      <c r="F6" s="172"/>
    </row>
    <row r="7" spans="1:12" ht="12" customHeight="1" x14ac:dyDescent="0.2">
      <c r="A7" s="172" t="s">
        <v>133</v>
      </c>
      <c r="B7" s="172"/>
      <c r="C7" s="172"/>
      <c r="D7" s="172"/>
      <c r="E7" s="172"/>
      <c r="F7" s="172"/>
    </row>
    <row r="8" spans="1:12" ht="19.7" customHeight="1" x14ac:dyDescent="0.2">
      <c r="A8" s="172" t="s">
        <v>12</v>
      </c>
      <c r="B8" s="172"/>
      <c r="C8" s="172"/>
      <c r="D8" s="172"/>
      <c r="E8" s="172"/>
      <c r="F8" s="172"/>
    </row>
    <row r="9" spans="1:12" ht="16.5" customHeight="1" x14ac:dyDescent="0.2">
      <c r="A9" s="4" t="s">
        <v>13</v>
      </c>
      <c r="B9" s="176" t="s">
        <v>14</v>
      </c>
      <c r="C9" s="176"/>
      <c r="D9" s="176"/>
      <c r="E9" s="176"/>
      <c r="F9" s="176"/>
    </row>
    <row r="10" spans="1:12" ht="9.75" customHeight="1" x14ac:dyDescent="0.2">
      <c r="A10" s="5"/>
      <c r="B10" s="5"/>
      <c r="C10" s="5"/>
      <c r="D10" s="5"/>
      <c r="E10" s="105" t="s">
        <v>15</v>
      </c>
      <c r="F10" s="6">
        <f>SUM(F12,F19,F21,F25,F23,F27,F29,F31,F33,F35)</f>
        <v>48700</v>
      </c>
    </row>
    <row r="11" spans="1:12" ht="18" customHeight="1" x14ac:dyDescent="0.2">
      <c r="A11" s="7" t="s">
        <v>16</v>
      </c>
      <c r="B11" s="7" t="s">
        <v>17</v>
      </c>
      <c r="C11" s="8" t="s">
        <v>18</v>
      </c>
      <c r="D11" s="83" t="s">
        <v>126</v>
      </c>
      <c r="E11" s="177" t="s">
        <v>20</v>
      </c>
      <c r="F11" s="177"/>
    </row>
    <row r="12" spans="1:12" ht="12" customHeight="1" x14ac:dyDescent="0.2">
      <c r="A12" s="10" t="s">
        <v>21</v>
      </c>
      <c r="B12" s="10" t="s">
        <v>22</v>
      </c>
      <c r="C12" s="11"/>
      <c r="D12" s="11"/>
      <c r="E12" s="11"/>
      <c r="F12" s="12">
        <f>SUM(D18,D15)</f>
        <v>48700</v>
      </c>
      <c r="J12" s="122"/>
      <c r="K12" s="122"/>
    </row>
    <row r="13" spans="1:12" ht="15" customHeight="1" x14ac:dyDescent="0.2">
      <c r="A13" s="14" t="s">
        <v>23</v>
      </c>
      <c r="B13" s="170" t="s">
        <v>135</v>
      </c>
      <c r="C13" s="170"/>
      <c r="D13" s="170"/>
      <c r="E13" s="15"/>
      <c r="F13" s="16"/>
      <c r="H13" s="122"/>
      <c r="I13" s="13"/>
      <c r="J13" s="13"/>
      <c r="K13" s="123"/>
      <c r="L13" s="124"/>
    </row>
    <row r="14" spans="1:12" ht="15" customHeight="1" x14ac:dyDescent="0.2">
      <c r="A14" s="61"/>
      <c r="B14" s="17" t="s">
        <v>29</v>
      </c>
      <c r="C14" s="18" t="s">
        <v>27</v>
      </c>
      <c r="D14" s="19">
        <v>42200</v>
      </c>
      <c r="E14" s="18" t="s">
        <v>131</v>
      </c>
      <c r="F14" s="19">
        <f>SUM(D14)</f>
        <v>42200</v>
      </c>
      <c r="H14" s="122"/>
      <c r="I14" s="13"/>
      <c r="J14" s="13"/>
      <c r="K14" s="123"/>
      <c r="L14" s="124"/>
    </row>
    <row r="15" spans="1:12" ht="15" customHeight="1" x14ac:dyDescent="0.2">
      <c r="A15" s="61"/>
      <c r="B15" s="20"/>
      <c r="C15" s="42" t="s">
        <v>25</v>
      </c>
      <c r="D15" s="33">
        <f>SUM(D14:D14)</f>
        <v>42200</v>
      </c>
      <c r="E15" s="128"/>
      <c r="F15" s="129"/>
      <c r="H15" s="122"/>
      <c r="I15" s="13"/>
      <c r="J15" s="13"/>
      <c r="K15" s="123"/>
      <c r="L15" s="124"/>
    </row>
    <row r="16" spans="1:12" ht="15" customHeight="1" x14ac:dyDescent="0.2">
      <c r="A16" s="45" t="s">
        <v>26</v>
      </c>
      <c r="B16" s="178" t="s">
        <v>138</v>
      </c>
      <c r="C16" s="178"/>
      <c r="D16" s="178"/>
      <c r="E16" s="130"/>
      <c r="F16" s="131"/>
      <c r="H16" s="122"/>
      <c r="I16" s="13"/>
      <c r="J16" s="13"/>
      <c r="K16" s="123"/>
      <c r="L16" s="124"/>
    </row>
    <row r="17" spans="1:12" ht="15" customHeight="1" x14ac:dyDescent="0.2">
      <c r="A17" s="61"/>
      <c r="B17" s="113" t="s">
        <v>119</v>
      </c>
      <c r="C17" s="112" t="s">
        <v>52</v>
      </c>
      <c r="D17" s="19">
        <v>6500</v>
      </c>
      <c r="E17" s="27" t="s">
        <v>129</v>
      </c>
      <c r="F17" s="19">
        <f>SUM(D18)</f>
        <v>6500</v>
      </c>
      <c r="H17" s="122"/>
      <c r="I17" s="13"/>
      <c r="J17" s="13"/>
      <c r="K17" s="123"/>
      <c r="L17" s="124"/>
    </row>
    <row r="18" spans="1:12" ht="15" customHeight="1" x14ac:dyDescent="0.2">
      <c r="A18" s="61"/>
      <c r="B18" s="22"/>
      <c r="C18" s="23" t="s">
        <v>25</v>
      </c>
      <c r="D18" s="24">
        <f>SUM(D17:D17)</f>
        <v>6500</v>
      </c>
      <c r="E18" s="95"/>
      <c r="F18" s="132"/>
      <c r="H18" s="122"/>
      <c r="I18" s="13"/>
      <c r="J18" s="13"/>
      <c r="K18" s="123"/>
      <c r="L18" s="124"/>
    </row>
    <row r="19" spans="1:12" ht="12.75" customHeight="1" x14ac:dyDescent="0.2">
      <c r="A19" s="101" t="s">
        <v>30</v>
      </c>
      <c r="B19" s="183" t="s">
        <v>31</v>
      </c>
      <c r="C19" s="183"/>
      <c r="D19" s="183"/>
      <c r="E19" s="29"/>
      <c r="F19" s="30">
        <v>0</v>
      </c>
      <c r="I19" s="13"/>
      <c r="J19" s="13"/>
      <c r="K19" s="123"/>
      <c r="L19" s="124"/>
    </row>
    <row r="20" spans="1:12" ht="12" customHeight="1" x14ac:dyDescent="0.2">
      <c r="A20" s="61"/>
      <c r="B20" s="114"/>
      <c r="C20" s="114"/>
      <c r="D20" s="114"/>
      <c r="E20" s="102"/>
      <c r="F20" s="31"/>
      <c r="J20" s="13"/>
    </row>
    <row r="21" spans="1:12" ht="14.25" customHeight="1" x14ac:dyDescent="0.2">
      <c r="A21" s="101" t="s">
        <v>32</v>
      </c>
      <c r="B21" s="101" t="s">
        <v>33</v>
      </c>
      <c r="C21" s="29"/>
      <c r="D21" s="29"/>
      <c r="E21" s="29"/>
      <c r="F21" s="30">
        <v>0</v>
      </c>
    </row>
    <row r="22" spans="1:12" ht="12" customHeight="1" x14ac:dyDescent="0.2">
      <c r="A22" s="61"/>
      <c r="B22" s="102"/>
      <c r="C22" s="102"/>
      <c r="D22" s="102"/>
      <c r="E22" s="102"/>
      <c r="F22" s="31"/>
    </row>
    <row r="23" spans="1:12" ht="9.9499999999999993" customHeight="1" x14ac:dyDescent="0.2">
      <c r="A23" s="101" t="s">
        <v>34</v>
      </c>
      <c r="B23" s="101" t="s">
        <v>35</v>
      </c>
      <c r="C23" s="29"/>
      <c r="D23" s="29"/>
      <c r="E23" s="29"/>
      <c r="F23" s="30">
        <v>0</v>
      </c>
    </row>
    <row r="24" spans="1:12" ht="12" customHeight="1" x14ac:dyDescent="0.2">
      <c r="A24" s="61"/>
      <c r="B24" s="102"/>
      <c r="C24" s="102"/>
      <c r="D24" s="102"/>
      <c r="E24" s="102"/>
      <c r="F24" s="31"/>
    </row>
    <row r="25" spans="1:12" ht="9.9499999999999993" customHeight="1" x14ac:dyDescent="0.2">
      <c r="A25" s="101" t="s">
        <v>36</v>
      </c>
      <c r="B25" s="101" t="s">
        <v>37</v>
      </c>
      <c r="C25" s="29"/>
      <c r="D25" s="29"/>
      <c r="E25" s="29"/>
      <c r="F25" s="30">
        <v>0</v>
      </c>
    </row>
    <row r="26" spans="1:12" ht="12" customHeight="1" x14ac:dyDescent="0.2">
      <c r="A26" s="61"/>
      <c r="B26" s="102"/>
      <c r="C26" s="102"/>
      <c r="D26" s="102"/>
      <c r="E26" s="102"/>
      <c r="F26" s="31"/>
    </row>
    <row r="27" spans="1:12" ht="9.9499999999999993" customHeight="1" x14ac:dyDescent="0.2">
      <c r="A27" s="101" t="s">
        <v>38</v>
      </c>
      <c r="B27" s="101" t="s">
        <v>39</v>
      </c>
      <c r="C27" s="29"/>
      <c r="D27" s="29"/>
      <c r="E27" s="29"/>
      <c r="F27" s="30">
        <v>0</v>
      </c>
    </row>
    <row r="28" spans="1:12" ht="12" customHeight="1" x14ac:dyDescent="0.2">
      <c r="A28" s="61"/>
      <c r="B28" s="102"/>
      <c r="C28" s="102"/>
      <c r="D28" s="102"/>
      <c r="E28" s="102"/>
      <c r="F28" s="31"/>
    </row>
    <row r="29" spans="1:12" ht="9.9499999999999993" customHeight="1" x14ac:dyDescent="0.2">
      <c r="A29" s="101" t="s">
        <v>40</v>
      </c>
      <c r="B29" s="101" t="s">
        <v>41</v>
      </c>
      <c r="C29" s="29"/>
      <c r="D29" s="29"/>
      <c r="E29" s="29"/>
      <c r="F29" s="30">
        <v>0</v>
      </c>
    </row>
    <row r="30" spans="1:12" ht="12" customHeight="1" x14ac:dyDescent="0.2">
      <c r="A30" s="61"/>
      <c r="B30" s="32"/>
      <c r="C30" s="28"/>
      <c r="D30" s="26"/>
      <c r="E30" s="28"/>
      <c r="F30" s="26"/>
    </row>
    <row r="31" spans="1:12" ht="9.9499999999999993" customHeight="1" x14ac:dyDescent="0.2">
      <c r="A31" s="101" t="s">
        <v>42</v>
      </c>
      <c r="B31" s="101" t="s">
        <v>43</v>
      </c>
      <c r="C31" s="29"/>
      <c r="D31" s="29"/>
      <c r="E31" s="29"/>
      <c r="F31" s="30">
        <v>0</v>
      </c>
    </row>
    <row r="32" spans="1:12" ht="12" customHeight="1" x14ac:dyDescent="0.2">
      <c r="A32" s="106"/>
      <c r="B32" s="103"/>
      <c r="C32" s="103"/>
      <c r="D32" s="26"/>
      <c r="E32" s="103"/>
      <c r="F32" s="33"/>
    </row>
    <row r="33" spans="1:6" ht="9.9499999999999993" customHeight="1" x14ac:dyDescent="0.2">
      <c r="A33" s="107" t="s">
        <v>44</v>
      </c>
      <c r="B33" s="183" t="s">
        <v>45</v>
      </c>
      <c r="C33" s="193"/>
      <c r="D33" s="193"/>
      <c r="E33" s="29"/>
      <c r="F33" s="30">
        <v>0</v>
      </c>
    </row>
    <row r="34" spans="1:6" ht="12" customHeight="1" x14ac:dyDescent="0.2">
      <c r="A34" s="25"/>
      <c r="B34" s="25"/>
      <c r="C34" s="102"/>
      <c r="D34" s="102"/>
      <c r="E34" s="102"/>
      <c r="F34" s="26"/>
    </row>
    <row r="35" spans="1:6" ht="9.9499999999999993" customHeight="1" x14ac:dyDescent="0.2">
      <c r="A35" s="107" t="s">
        <v>46</v>
      </c>
      <c r="B35" s="183" t="s">
        <v>47</v>
      </c>
      <c r="C35" s="193"/>
      <c r="D35" s="193"/>
      <c r="E35" s="29"/>
      <c r="F35" s="30">
        <v>0</v>
      </c>
    </row>
    <row r="36" spans="1:6" ht="12" customHeight="1" x14ac:dyDescent="0.2">
      <c r="A36" s="34"/>
      <c r="B36" s="25"/>
      <c r="C36" s="104"/>
      <c r="D36" s="104"/>
      <c r="E36" s="102"/>
      <c r="F36" s="26"/>
    </row>
    <row r="37" spans="1:6" s="119" customFormat="1" ht="16.5" customHeight="1" x14ac:dyDescent="0.2">
      <c r="A37" s="4" t="s">
        <v>48</v>
      </c>
      <c r="B37" s="194" t="s">
        <v>49</v>
      </c>
      <c r="C37" s="194"/>
      <c r="D37" s="194"/>
      <c r="E37" s="194"/>
      <c r="F37" s="194"/>
    </row>
    <row r="38" spans="1:6" ht="21.75" customHeight="1" x14ac:dyDescent="0.2">
      <c r="A38" s="75"/>
      <c r="B38" s="116"/>
      <c r="C38" s="116"/>
      <c r="D38" s="116"/>
      <c r="E38" s="117" t="s">
        <v>15</v>
      </c>
      <c r="F38" s="118">
        <f>SUM(F40,F55,F57,F62,F64,F74,F83,F92,F94,F96)</f>
        <v>246000</v>
      </c>
    </row>
    <row r="39" spans="1:6" ht="12" customHeight="1" x14ac:dyDescent="0.2">
      <c r="A39" s="7" t="s">
        <v>16</v>
      </c>
      <c r="B39" s="35" t="s">
        <v>17</v>
      </c>
      <c r="C39" s="8" t="s">
        <v>18</v>
      </c>
      <c r="D39" s="35" t="s">
        <v>125</v>
      </c>
      <c r="E39" s="177" t="s">
        <v>20</v>
      </c>
      <c r="F39" s="177"/>
    </row>
    <row r="40" spans="1:6" ht="15" customHeight="1" x14ac:dyDescent="0.2">
      <c r="A40" s="36" t="s">
        <v>50</v>
      </c>
      <c r="B40" s="10" t="s">
        <v>22</v>
      </c>
      <c r="C40" s="37"/>
      <c r="D40" s="37"/>
      <c r="E40" s="37"/>
      <c r="F40" s="38">
        <f>SUM(D53,D43,D47)</f>
        <v>110000</v>
      </c>
    </row>
    <row r="41" spans="1:6" ht="19.5" customHeight="1" x14ac:dyDescent="0.2">
      <c r="A41" s="14" t="s">
        <v>23</v>
      </c>
      <c r="B41" s="169" t="s">
        <v>139</v>
      </c>
      <c r="C41" s="170"/>
      <c r="D41" s="170"/>
      <c r="E41" s="154"/>
      <c r="F41" s="129"/>
    </row>
    <row r="42" spans="1:6" ht="15" customHeight="1" x14ac:dyDescent="0.2">
      <c r="A42" s="45"/>
      <c r="B42" s="48" t="s">
        <v>24</v>
      </c>
      <c r="C42" s="49" t="s">
        <v>53</v>
      </c>
      <c r="D42" s="96">
        <v>18500</v>
      </c>
      <c r="E42" s="18" t="s">
        <v>129</v>
      </c>
      <c r="F42" s="19">
        <f t="shared" ref="F42" si="0">+D42</f>
        <v>18500</v>
      </c>
    </row>
    <row r="43" spans="1:6" ht="15" customHeight="1" x14ac:dyDescent="0.2">
      <c r="A43" s="61"/>
      <c r="B43" s="22"/>
      <c r="C43" s="53" t="s">
        <v>25</v>
      </c>
      <c r="D43" s="44">
        <f>+D42</f>
        <v>18500</v>
      </c>
      <c r="E43" s="121"/>
      <c r="F43" s="21"/>
    </row>
    <row r="44" spans="1:6" ht="15" customHeight="1" x14ac:dyDescent="0.2">
      <c r="A44" s="51"/>
      <c r="B44" s="22"/>
      <c r="C44" s="53"/>
      <c r="D44" s="44"/>
      <c r="E44" s="54"/>
      <c r="F44" s="43"/>
    </row>
    <row r="45" spans="1:6" ht="15" customHeight="1" x14ac:dyDescent="0.2">
      <c r="A45" s="14" t="s">
        <v>26</v>
      </c>
      <c r="B45" s="171" t="s">
        <v>140</v>
      </c>
      <c r="C45" s="170"/>
      <c r="D45" s="170"/>
      <c r="E45" s="39"/>
      <c r="F45" s="40"/>
    </row>
    <row r="46" spans="1:6" ht="18.75" customHeight="1" x14ac:dyDescent="0.2">
      <c r="A46" s="45"/>
      <c r="B46" s="48" t="s">
        <v>24</v>
      </c>
      <c r="C46" s="49" t="s">
        <v>53</v>
      </c>
      <c r="D46" s="96">
        <v>51000</v>
      </c>
      <c r="E46" s="18" t="s">
        <v>129</v>
      </c>
      <c r="F46" s="96">
        <f>+D46</f>
        <v>51000</v>
      </c>
    </row>
    <row r="47" spans="1:6" ht="15" customHeight="1" x14ac:dyDescent="0.2">
      <c r="A47" s="61"/>
      <c r="B47" s="22"/>
      <c r="C47" s="53" t="s">
        <v>25</v>
      </c>
      <c r="D47" s="44">
        <f>SUM(D46)</f>
        <v>51000</v>
      </c>
      <c r="E47" s="54"/>
      <c r="F47" s="43"/>
    </row>
    <row r="48" spans="1:6" ht="15" customHeight="1" x14ac:dyDescent="0.2">
      <c r="A48" s="51"/>
      <c r="B48" s="52"/>
      <c r="C48" s="53"/>
      <c r="D48" s="44"/>
      <c r="E48" s="54"/>
      <c r="F48" s="43"/>
    </row>
    <row r="49" spans="1:9" ht="15" customHeight="1" x14ac:dyDescent="0.2">
      <c r="A49" s="45" t="s">
        <v>28</v>
      </c>
      <c r="B49" s="170" t="s">
        <v>54</v>
      </c>
      <c r="C49" s="170"/>
      <c r="D49" s="170"/>
      <c r="E49" s="46"/>
      <c r="F49" s="47"/>
    </row>
    <row r="50" spans="1:9" ht="15" customHeight="1" x14ac:dyDescent="0.2">
      <c r="A50" s="45"/>
      <c r="B50" s="17" t="s">
        <v>29</v>
      </c>
      <c r="C50" s="18" t="s">
        <v>27</v>
      </c>
      <c r="D50" s="19">
        <v>10000</v>
      </c>
      <c r="E50" s="18" t="s">
        <v>131</v>
      </c>
      <c r="F50" s="19">
        <f>SUM(D50)</f>
        <v>10000</v>
      </c>
    </row>
    <row r="51" spans="1:9" ht="15" customHeight="1" x14ac:dyDescent="0.2">
      <c r="A51" s="45"/>
      <c r="B51" s="17" t="s">
        <v>51</v>
      </c>
      <c r="C51" s="49" t="s">
        <v>52</v>
      </c>
      <c r="D51" s="41">
        <v>10500</v>
      </c>
      <c r="E51" s="18" t="s">
        <v>129</v>
      </c>
      <c r="F51" s="41">
        <f>SUM(D51)</f>
        <v>10500</v>
      </c>
    </row>
    <row r="52" spans="1:9" ht="15" customHeight="1" x14ac:dyDescent="0.2">
      <c r="A52" s="61"/>
      <c r="B52" s="17" t="s">
        <v>24</v>
      </c>
      <c r="C52" s="49" t="s">
        <v>53</v>
      </c>
      <c r="D52" s="41">
        <v>20000</v>
      </c>
      <c r="E52" s="27" t="s">
        <v>129</v>
      </c>
      <c r="F52" s="41">
        <f>SUM(D52)</f>
        <v>20000</v>
      </c>
    </row>
    <row r="53" spans="1:9" ht="15" customHeight="1" x14ac:dyDescent="0.2">
      <c r="A53" s="61"/>
      <c r="B53" s="22"/>
      <c r="C53" s="53" t="s">
        <v>25</v>
      </c>
      <c r="D53" s="44">
        <f>SUM(D50:D52)</f>
        <v>40500</v>
      </c>
      <c r="E53" s="54"/>
      <c r="F53" s="43"/>
    </row>
    <row r="54" spans="1:9" ht="15" customHeight="1" x14ac:dyDescent="0.2">
      <c r="A54" s="51"/>
      <c r="B54" s="52"/>
      <c r="C54" s="23"/>
      <c r="D54" s="24"/>
      <c r="E54" s="121"/>
      <c r="F54" s="21"/>
    </row>
    <row r="55" spans="1:9" ht="15" customHeight="1" x14ac:dyDescent="0.2">
      <c r="A55" s="25" t="s">
        <v>55</v>
      </c>
      <c r="B55" s="179" t="s">
        <v>171</v>
      </c>
      <c r="C55" s="179"/>
      <c r="D55" s="179"/>
      <c r="E55" s="81"/>
      <c r="F55" s="26">
        <v>0</v>
      </c>
    </row>
    <row r="56" spans="1:9" ht="15" customHeight="1" x14ac:dyDescent="0.2">
      <c r="A56" s="61"/>
      <c r="B56" s="32"/>
      <c r="C56" s="42"/>
      <c r="D56" s="33"/>
      <c r="E56" s="25"/>
      <c r="F56" s="26"/>
    </row>
    <row r="57" spans="1:9" ht="28.5" customHeight="1" x14ac:dyDescent="0.2">
      <c r="A57" s="135" t="s">
        <v>56</v>
      </c>
      <c r="B57" s="195" t="s">
        <v>57</v>
      </c>
      <c r="C57" s="195"/>
      <c r="D57" s="195"/>
      <c r="E57" s="136"/>
      <c r="F57" s="137">
        <f>SUM(D60)</f>
        <v>5000</v>
      </c>
      <c r="I57" s="123"/>
    </row>
    <row r="58" spans="1:9" ht="15" customHeight="1" x14ac:dyDescent="0.2">
      <c r="A58" s="45" t="s">
        <v>23</v>
      </c>
      <c r="B58" s="196" t="s">
        <v>141</v>
      </c>
      <c r="C58" s="196"/>
      <c r="D58" s="196"/>
      <c r="E58" s="196"/>
      <c r="F58" s="196"/>
    </row>
    <row r="59" spans="1:9" ht="12" customHeight="1" x14ac:dyDescent="0.2">
      <c r="A59" s="61"/>
      <c r="B59" s="22" t="s">
        <v>119</v>
      </c>
      <c r="C59" s="50" t="s">
        <v>142</v>
      </c>
      <c r="D59" s="57">
        <v>5000</v>
      </c>
      <c r="E59" s="56" t="s">
        <v>131</v>
      </c>
      <c r="F59" s="57">
        <f>D59</f>
        <v>5000</v>
      </c>
    </row>
    <row r="60" spans="1:9" ht="14.25" customHeight="1" x14ac:dyDescent="0.2">
      <c r="A60" s="61"/>
      <c r="B60" s="52"/>
      <c r="C60" s="23" t="s">
        <v>25</v>
      </c>
      <c r="D60" s="24">
        <f>SUM(D59:D59)</f>
        <v>5000</v>
      </c>
      <c r="E60" s="121"/>
      <c r="F60" s="21"/>
    </row>
    <row r="61" spans="1:9" ht="13.5" customHeight="1" x14ac:dyDescent="0.2">
      <c r="A61" s="51"/>
      <c r="B61" s="52"/>
      <c r="C61" s="23"/>
      <c r="D61" s="24"/>
      <c r="E61" s="121"/>
      <c r="F61" s="21"/>
    </row>
    <row r="62" spans="1:9" ht="12" customHeight="1" x14ac:dyDescent="0.2">
      <c r="A62" s="34" t="s">
        <v>58</v>
      </c>
      <c r="B62" s="25" t="s">
        <v>35</v>
      </c>
      <c r="C62" s="102"/>
      <c r="D62" s="102"/>
      <c r="E62" s="102"/>
      <c r="F62" s="26">
        <v>0</v>
      </c>
    </row>
    <row r="63" spans="1:9" ht="15" customHeight="1" x14ac:dyDescent="0.2">
      <c r="A63" s="25"/>
      <c r="B63" s="25"/>
      <c r="C63" s="102"/>
      <c r="D63" s="102"/>
      <c r="E63" s="102"/>
      <c r="F63" s="26"/>
    </row>
    <row r="64" spans="1:9" ht="15" customHeight="1" x14ac:dyDescent="0.2">
      <c r="A64" s="135" t="s">
        <v>59</v>
      </c>
      <c r="B64" s="195" t="s">
        <v>60</v>
      </c>
      <c r="C64" s="195"/>
      <c r="D64" s="195"/>
      <c r="E64" s="136"/>
      <c r="F64" s="137">
        <f>SUM(D68,D72)</f>
        <v>19000</v>
      </c>
    </row>
    <row r="65" spans="1:6" ht="22.5" customHeight="1" x14ac:dyDescent="0.2">
      <c r="A65" s="14" t="s">
        <v>23</v>
      </c>
      <c r="B65" s="171" t="s">
        <v>143</v>
      </c>
      <c r="C65" s="171"/>
      <c r="D65" s="171"/>
      <c r="E65" s="39"/>
      <c r="F65" s="40"/>
    </row>
    <row r="66" spans="1:6" ht="15" customHeight="1" x14ac:dyDescent="0.2">
      <c r="A66" s="61"/>
      <c r="B66" s="17" t="s">
        <v>144</v>
      </c>
      <c r="C66" s="49" t="s">
        <v>145</v>
      </c>
      <c r="D66" s="41">
        <v>3250</v>
      </c>
      <c r="E66" s="56" t="s">
        <v>131</v>
      </c>
      <c r="F66" s="57">
        <f>SUM(D66)</f>
        <v>3250</v>
      </c>
    </row>
    <row r="67" spans="1:6" ht="15" customHeight="1" x14ac:dyDescent="0.2">
      <c r="A67" s="61"/>
      <c r="B67" s="52"/>
      <c r="C67" s="35" t="s">
        <v>146</v>
      </c>
      <c r="D67" s="21">
        <v>250</v>
      </c>
      <c r="E67" s="138" t="s">
        <v>132</v>
      </c>
      <c r="F67" s="57">
        <f>SUM(D67)</f>
        <v>250</v>
      </c>
    </row>
    <row r="68" spans="1:6" ht="15" customHeight="1" x14ac:dyDescent="0.2">
      <c r="A68" s="61"/>
      <c r="B68" s="52"/>
      <c r="C68" s="23" t="s">
        <v>25</v>
      </c>
      <c r="D68" s="24">
        <f>SUM(D66:D67)</f>
        <v>3500</v>
      </c>
      <c r="E68" s="35"/>
      <c r="F68" s="21"/>
    </row>
    <row r="69" spans="1:6" ht="19.5" customHeight="1" x14ac:dyDescent="0.2">
      <c r="A69" s="61"/>
      <c r="B69" s="32"/>
      <c r="C69" s="28"/>
      <c r="D69" s="26"/>
      <c r="E69" s="28"/>
      <c r="F69" s="26"/>
    </row>
    <row r="70" spans="1:6" ht="19.5" customHeight="1" x14ac:dyDescent="0.2">
      <c r="A70" s="14" t="s">
        <v>26</v>
      </c>
      <c r="B70" s="192" t="s">
        <v>123</v>
      </c>
      <c r="C70" s="192"/>
      <c r="D70" s="192"/>
      <c r="E70" s="192"/>
      <c r="F70" s="192"/>
    </row>
    <row r="71" spans="1:6" ht="19.5" customHeight="1" x14ac:dyDescent="0.2">
      <c r="A71" s="61"/>
      <c r="B71" s="97" t="s">
        <v>61</v>
      </c>
      <c r="C71" s="49" t="s">
        <v>127</v>
      </c>
      <c r="D71" s="41">
        <v>15500</v>
      </c>
      <c r="E71" s="27" t="s">
        <v>130</v>
      </c>
      <c r="F71" s="139">
        <f>SUM(D71)</f>
        <v>15500</v>
      </c>
    </row>
    <row r="72" spans="1:6" ht="15" customHeight="1" x14ac:dyDescent="0.2">
      <c r="A72" s="61"/>
      <c r="B72" s="52"/>
      <c r="C72" s="23" t="s">
        <v>25</v>
      </c>
      <c r="D72" s="24">
        <f>SUM(D71:D71)</f>
        <v>15500</v>
      </c>
      <c r="E72" s="121"/>
      <c r="F72" s="21"/>
    </row>
    <row r="73" spans="1:6" ht="15" customHeight="1" x14ac:dyDescent="0.2">
      <c r="A73" s="61"/>
      <c r="B73" s="32"/>
      <c r="C73" s="42"/>
      <c r="D73" s="33"/>
      <c r="E73" s="28"/>
      <c r="F73" s="26"/>
    </row>
    <row r="74" spans="1:6" ht="12" customHeight="1" x14ac:dyDescent="0.2">
      <c r="A74" s="135" t="s">
        <v>62</v>
      </c>
      <c r="B74" s="195" t="s">
        <v>63</v>
      </c>
      <c r="C74" s="195"/>
      <c r="D74" s="195"/>
      <c r="E74" s="136"/>
      <c r="F74" s="137">
        <f>SUM(D77,D81,)</f>
        <v>35000</v>
      </c>
    </row>
    <row r="75" spans="1:6" ht="15" customHeight="1" x14ac:dyDescent="0.2">
      <c r="A75" s="14" t="s">
        <v>23</v>
      </c>
      <c r="B75" s="171" t="s">
        <v>64</v>
      </c>
      <c r="C75" s="171"/>
      <c r="D75" s="171"/>
      <c r="E75" s="125"/>
      <c r="F75" s="40"/>
    </row>
    <row r="76" spans="1:6" ht="15" customHeight="1" x14ac:dyDescent="0.2">
      <c r="A76" s="61"/>
      <c r="B76" s="17" t="s">
        <v>61</v>
      </c>
      <c r="C76" s="49" t="s">
        <v>65</v>
      </c>
      <c r="D76" s="41">
        <v>5000</v>
      </c>
      <c r="E76" s="18" t="s">
        <v>129</v>
      </c>
      <c r="F76" s="139">
        <f>SUM(D76)</f>
        <v>5000</v>
      </c>
    </row>
    <row r="77" spans="1:6" ht="15" customHeight="1" x14ac:dyDescent="0.2">
      <c r="A77" s="61"/>
      <c r="B77" s="52"/>
      <c r="C77" s="23" t="s">
        <v>25</v>
      </c>
      <c r="D77" s="24">
        <f>SUM(D76:D76)</f>
        <v>5000</v>
      </c>
      <c r="E77" s="35"/>
      <c r="F77" s="43"/>
    </row>
    <row r="78" spans="1:6" ht="15" customHeight="1" x14ac:dyDescent="0.2">
      <c r="A78" s="61"/>
      <c r="B78" s="32"/>
      <c r="C78" s="42"/>
      <c r="D78" s="33"/>
      <c r="E78" s="28"/>
      <c r="F78" s="134"/>
    </row>
    <row r="79" spans="1:6" ht="15" customHeight="1" x14ac:dyDescent="0.2">
      <c r="A79" s="45" t="s">
        <v>26</v>
      </c>
      <c r="B79" s="171" t="s">
        <v>66</v>
      </c>
      <c r="C79" s="171"/>
      <c r="D79" s="171"/>
      <c r="E79" s="39"/>
      <c r="F79" s="40"/>
    </row>
    <row r="80" spans="1:6" ht="20.25" customHeight="1" x14ac:dyDescent="0.2">
      <c r="A80" s="61"/>
      <c r="B80" s="17" t="s">
        <v>61</v>
      </c>
      <c r="C80" s="49" t="s">
        <v>147</v>
      </c>
      <c r="D80" s="41">
        <v>30000</v>
      </c>
      <c r="E80" s="27" t="s">
        <v>129</v>
      </c>
      <c r="F80" s="41">
        <f>SUM(D80)</f>
        <v>30000</v>
      </c>
    </row>
    <row r="81" spans="1:9" ht="15" customHeight="1" x14ac:dyDescent="0.2">
      <c r="A81" s="61"/>
      <c r="B81" s="52"/>
      <c r="C81" s="23" t="s">
        <v>25</v>
      </c>
      <c r="D81" s="24">
        <f>SUM(D80:D80)</f>
        <v>30000</v>
      </c>
      <c r="E81" s="35"/>
      <c r="F81" s="43"/>
    </row>
    <row r="82" spans="1:9" ht="15" customHeight="1" x14ac:dyDescent="0.2">
      <c r="A82" s="61"/>
      <c r="B82" s="32"/>
      <c r="C82" s="28"/>
      <c r="D82" s="26"/>
      <c r="E82" s="25"/>
      <c r="F82" s="26"/>
    </row>
    <row r="83" spans="1:9" ht="15" customHeight="1" x14ac:dyDescent="0.2">
      <c r="A83" s="135" t="s">
        <v>67</v>
      </c>
      <c r="B83" s="195" t="s">
        <v>68</v>
      </c>
      <c r="C83" s="195"/>
      <c r="D83" s="195"/>
      <c r="E83" s="136"/>
      <c r="F83" s="137">
        <f>+F85+F89</f>
        <v>26500</v>
      </c>
    </row>
    <row r="84" spans="1:9" ht="15" customHeight="1" x14ac:dyDescent="0.2">
      <c r="A84" s="14" t="s">
        <v>23</v>
      </c>
      <c r="B84" s="196" t="s">
        <v>150</v>
      </c>
      <c r="C84" s="196"/>
      <c r="D84" s="196"/>
      <c r="E84" s="39"/>
      <c r="F84" s="40"/>
    </row>
    <row r="85" spans="1:9" ht="20.25" customHeight="1" x14ac:dyDescent="0.2">
      <c r="A85" s="61"/>
      <c r="B85" s="17" t="s">
        <v>61</v>
      </c>
      <c r="C85" s="55" t="s">
        <v>149</v>
      </c>
      <c r="D85" s="41">
        <v>4500</v>
      </c>
      <c r="E85" s="58" t="s">
        <v>148</v>
      </c>
      <c r="F85" s="41">
        <f>SUM(D85)</f>
        <v>4500</v>
      </c>
    </row>
    <row r="86" spans="1:9" ht="15" customHeight="1" x14ac:dyDescent="0.2">
      <c r="A86" s="61"/>
      <c r="B86" s="22"/>
      <c r="C86" s="53" t="s">
        <v>25</v>
      </c>
      <c r="D86" s="44">
        <f>SUM(D84:D85)</f>
        <v>4500</v>
      </c>
      <c r="E86" s="54"/>
      <c r="F86" s="43"/>
    </row>
    <row r="87" spans="1:9" ht="15" customHeight="1" x14ac:dyDescent="0.2">
      <c r="A87" s="61"/>
      <c r="B87" s="20"/>
      <c r="C87" s="145"/>
      <c r="D87" s="144"/>
      <c r="E87" s="133"/>
      <c r="F87" s="134"/>
    </row>
    <row r="88" spans="1:9" ht="18.75" customHeight="1" x14ac:dyDescent="0.2">
      <c r="A88" s="14" t="s">
        <v>26</v>
      </c>
      <c r="B88" s="171" t="s">
        <v>122</v>
      </c>
      <c r="C88" s="171"/>
      <c r="D88" s="171"/>
      <c r="E88" s="39"/>
      <c r="F88" s="40"/>
    </row>
    <row r="89" spans="1:9" ht="18.75" customHeight="1" x14ac:dyDescent="0.2">
      <c r="A89" s="61"/>
      <c r="B89" s="17" t="s">
        <v>61</v>
      </c>
      <c r="C89" s="55" t="s">
        <v>149</v>
      </c>
      <c r="D89" s="41">
        <v>22000</v>
      </c>
      <c r="E89" s="58" t="s">
        <v>170</v>
      </c>
      <c r="F89" s="41">
        <f>D89</f>
        <v>22000</v>
      </c>
      <c r="I89" s="13"/>
    </row>
    <row r="90" spans="1:9" ht="15" customHeight="1" x14ac:dyDescent="0.2">
      <c r="A90" s="61"/>
      <c r="B90" s="22"/>
      <c r="C90" s="53" t="s">
        <v>25</v>
      </c>
      <c r="D90" s="44">
        <f>SUM(D88:D89)</f>
        <v>22000</v>
      </c>
      <c r="E90" s="25"/>
      <c r="F90" s="43"/>
    </row>
    <row r="91" spans="1:9" ht="15" customHeight="1" x14ac:dyDescent="0.2">
      <c r="A91" s="51"/>
      <c r="B91" s="22"/>
      <c r="C91" s="120"/>
      <c r="D91" s="43"/>
      <c r="E91" s="59"/>
      <c r="F91" s="132"/>
    </row>
    <row r="92" spans="1:9" ht="18" customHeight="1" x14ac:dyDescent="0.2">
      <c r="A92" s="25" t="s">
        <v>69</v>
      </c>
      <c r="B92" s="25" t="s">
        <v>43</v>
      </c>
      <c r="C92" s="102"/>
      <c r="D92" s="102"/>
      <c r="E92" s="102"/>
      <c r="F92" s="26">
        <v>0</v>
      </c>
    </row>
    <row r="93" spans="1:9" ht="15" customHeight="1" x14ac:dyDescent="0.2">
      <c r="A93" s="61"/>
      <c r="B93" s="102"/>
      <c r="C93" s="102"/>
      <c r="D93" s="102"/>
      <c r="E93" s="102"/>
      <c r="F93" s="31"/>
    </row>
    <row r="94" spans="1:9" ht="15" customHeight="1" x14ac:dyDescent="0.2">
      <c r="A94" s="25" t="s">
        <v>70</v>
      </c>
      <c r="B94" s="179" t="s">
        <v>71</v>
      </c>
      <c r="C94" s="179"/>
      <c r="D94" s="179"/>
      <c r="E94" s="102"/>
      <c r="F94" s="26">
        <v>0</v>
      </c>
    </row>
    <row r="95" spans="1:9" x14ac:dyDescent="0.2">
      <c r="A95" s="106"/>
      <c r="B95" s="197"/>
      <c r="C95" s="197"/>
      <c r="D95" s="103"/>
      <c r="E95" s="103"/>
      <c r="F95" s="60"/>
    </row>
    <row r="96" spans="1:9" ht="15" customHeight="1" x14ac:dyDescent="0.2">
      <c r="A96" s="140" t="s">
        <v>72</v>
      </c>
      <c r="B96" s="198" t="s">
        <v>47</v>
      </c>
      <c r="C96" s="199"/>
      <c r="D96" s="199"/>
      <c r="E96" s="142"/>
      <c r="F96" s="143">
        <f>SUM(D99,D107,D103)</f>
        <v>50500</v>
      </c>
    </row>
    <row r="97" spans="1:6" ht="15" customHeight="1" x14ac:dyDescent="0.2">
      <c r="A97" s="14" t="s">
        <v>23</v>
      </c>
      <c r="B97" s="192" t="s">
        <v>139</v>
      </c>
      <c r="C97" s="192"/>
      <c r="D97" s="192"/>
      <c r="E97" s="39"/>
      <c r="F97" s="40"/>
    </row>
    <row r="98" spans="1:6" ht="15" customHeight="1" x14ac:dyDescent="0.2">
      <c r="A98" s="61"/>
      <c r="B98" s="17" t="s">
        <v>73</v>
      </c>
      <c r="C98" s="55" t="s">
        <v>74</v>
      </c>
      <c r="D98" s="41">
        <v>7500</v>
      </c>
      <c r="E98" s="58" t="s">
        <v>129</v>
      </c>
      <c r="F98" s="41">
        <f>SUM(D98)</f>
        <v>7500</v>
      </c>
    </row>
    <row r="99" spans="1:6" ht="12" customHeight="1" x14ac:dyDescent="0.2">
      <c r="A99" s="61"/>
      <c r="B99" s="22"/>
      <c r="C99" s="53" t="s">
        <v>25</v>
      </c>
      <c r="D99" s="44">
        <f>SUM(D98)</f>
        <v>7500</v>
      </c>
      <c r="E99" s="54"/>
      <c r="F99" s="43"/>
    </row>
    <row r="100" spans="1:6" ht="15" customHeight="1" x14ac:dyDescent="0.2">
      <c r="A100" s="166"/>
      <c r="E100" s="133"/>
      <c r="F100" s="134"/>
    </row>
    <row r="101" spans="1:6" ht="15" customHeight="1" x14ac:dyDescent="0.2">
      <c r="A101" s="166" t="s">
        <v>26</v>
      </c>
      <c r="B101" s="192" t="s">
        <v>151</v>
      </c>
      <c r="C101" s="192"/>
      <c r="D101" s="192"/>
      <c r="E101" s="133"/>
      <c r="F101" s="134"/>
    </row>
    <row r="102" spans="1:6" ht="15" customHeight="1" x14ac:dyDescent="0.2">
      <c r="A102" s="61"/>
      <c r="B102" s="20" t="s">
        <v>73</v>
      </c>
      <c r="C102" s="55" t="s">
        <v>74</v>
      </c>
      <c r="D102" s="134">
        <v>18000</v>
      </c>
      <c r="E102" s="58" t="s">
        <v>129</v>
      </c>
      <c r="F102" s="19">
        <f>+D102</f>
        <v>18000</v>
      </c>
    </row>
    <row r="103" spans="1:6" ht="15" customHeight="1" x14ac:dyDescent="0.2">
      <c r="A103" s="61"/>
      <c r="B103" s="20"/>
      <c r="C103" s="53" t="s">
        <v>25</v>
      </c>
      <c r="D103" s="144">
        <f>+D102</f>
        <v>18000</v>
      </c>
      <c r="E103" s="133"/>
      <c r="F103" s="134"/>
    </row>
    <row r="104" spans="1:6" ht="12.75" customHeight="1" x14ac:dyDescent="0.2">
      <c r="A104" s="61"/>
      <c r="B104" s="20"/>
      <c r="C104" s="145"/>
      <c r="D104" s="144"/>
      <c r="E104" s="133"/>
      <c r="F104" s="134"/>
    </row>
    <row r="105" spans="1:6" ht="12.75" customHeight="1" x14ac:dyDescent="0.2">
      <c r="A105" s="45" t="s">
        <v>28</v>
      </c>
      <c r="B105" s="192" t="s">
        <v>75</v>
      </c>
      <c r="C105" s="192"/>
      <c r="D105" s="192"/>
      <c r="E105" s="39"/>
      <c r="F105" s="40"/>
    </row>
    <row r="106" spans="1:6" x14ac:dyDescent="0.2">
      <c r="A106" s="61"/>
      <c r="B106" s="17" t="s">
        <v>73</v>
      </c>
      <c r="C106" s="55" t="s">
        <v>74</v>
      </c>
      <c r="D106" s="41">
        <v>25000</v>
      </c>
      <c r="E106" s="58" t="s">
        <v>129</v>
      </c>
      <c r="F106" s="41">
        <f>+D106</f>
        <v>25000</v>
      </c>
    </row>
    <row r="107" spans="1:6" ht="12" customHeight="1" x14ac:dyDescent="0.2">
      <c r="A107" s="61"/>
      <c r="B107" s="22"/>
      <c r="C107" s="53" t="s">
        <v>25</v>
      </c>
      <c r="D107" s="44">
        <f>SUM(D106:D106)</f>
        <v>25000</v>
      </c>
      <c r="E107" s="54"/>
      <c r="F107" s="43"/>
    </row>
    <row r="108" spans="1:6" ht="12" customHeight="1" x14ac:dyDescent="0.2">
      <c r="A108" s="51"/>
      <c r="B108" s="52"/>
      <c r="C108" s="23"/>
      <c r="D108" s="24"/>
      <c r="E108" s="121"/>
      <c r="F108" s="21"/>
    </row>
    <row r="109" spans="1:6" ht="12" customHeight="1" x14ac:dyDescent="0.2">
      <c r="A109" s="61"/>
      <c r="B109" s="32"/>
      <c r="C109" s="42"/>
      <c r="D109" s="33"/>
      <c r="E109" s="25"/>
      <c r="F109" s="26"/>
    </row>
    <row r="110" spans="1:6" ht="12" customHeight="1" x14ac:dyDescent="0.2">
      <c r="A110" s="146" t="s">
        <v>76</v>
      </c>
      <c r="B110" s="185" t="s">
        <v>77</v>
      </c>
      <c r="C110" s="185"/>
      <c r="D110" s="185"/>
      <c r="E110" s="185"/>
      <c r="F110" s="31"/>
    </row>
    <row r="111" spans="1:6" ht="12" customHeight="1" x14ac:dyDescent="0.2">
      <c r="A111" s="106"/>
      <c r="B111" s="103"/>
      <c r="C111" s="103"/>
      <c r="D111" s="103"/>
      <c r="E111" s="79" t="s">
        <v>15</v>
      </c>
      <c r="F111" s="33">
        <f>SUM(F113,F115,F117,F119,F121,F123,F128,F130,F132,F134)</f>
        <v>14500</v>
      </c>
    </row>
    <row r="112" spans="1:6" ht="12" customHeight="1" x14ac:dyDescent="0.2">
      <c r="A112" s="106"/>
      <c r="B112" s="103"/>
      <c r="C112" s="62" t="s">
        <v>18</v>
      </c>
      <c r="D112" s="62" t="s">
        <v>19</v>
      </c>
      <c r="E112" s="63" t="s">
        <v>20</v>
      </c>
      <c r="F112" s="64"/>
    </row>
    <row r="113" spans="1:6" ht="12" customHeight="1" x14ac:dyDescent="0.2">
      <c r="A113" s="25" t="s">
        <v>117</v>
      </c>
      <c r="B113" s="179" t="s">
        <v>118</v>
      </c>
      <c r="C113" s="179"/>
      <c r="D113" s="179"/>
      <c r="E113" s="61"/>
      <c r="F113" s="69">
        <v>0</v>
      </c>
    </row>
    <row r="114" spans="1:6" ht="12" customHeight="1" x14ac:dyDescent="0.2">
      <c r="A114" s="61"/>
      <c r="B114" s="61"/>
      <c r="C114" s="61"/>
      <c r="D114" s="61"/>
      <c r="E114" s="61"/>
      <c r="F114" s="65"/>
    </row>
    <row r="115" spans="1:6" ht="12" customHeight="1" x14ac:dyDescent="0.2">
      <c r="A115" s="25" t="s">
        <v>78</v>
      </c>
      <c r="B115" s="179" t="s">
        <v>31</v>
      </c>
      <c r="C115" s="179"/>
      <c r="D115" s="179"/>
      <c r="E115" s="61"/>
      <c r="F115" s="69">
        <v>0</v>
      </c>
    </row>
    <row r="116" spans="1:6" ht="12" customHeight="1" x14ac:dyDescent="0.2">
      <c r="A116" s="61"/>
      <c r="B116" s="115"/>
      <c r="C116" s="115"/>
      <c r="D116" s="115"/>
      <c r="E116" s="61"/>
      <c r="F116" s="65"/>
    </row>
    <row r="117" spans="1:6" ht="12" customHeight="1" x14ac:dyDescent="0.2">
      <c r="A117" s="25" t="s">
        <v>79</v>
      </c>
      <c r="B117" s="25" t="s">
        <v>33</v>
      </c>
      <c r="C117" s="61"/>
      <c r="D117" s="61"/>
      <c r="E117" s="61"/>
      <c r="F117" s="69">
        <v>0</v>
      </c>
    </row>
    <row r="118" spans="1:6" ht="13.5" customHeight="1" x14ac:dyDescent="0.2">
      <c r="A118" s="61"/>
      <c r="B118" s="61"/>
      <c r="C118" s="61"/>
      <c r="D118" s="61"/>
      <c r="E118" s="61"/>
      <c r="F118" s="65"/>
    </row>
    <row r="119" spans="1:6" ht="12" customHeight="1" x14ac:dyDescent="0.2">
      <c r="A119" s="25" t="s">
        <v>80</v>
      </c>
      <c r="B119" s="25" t="s">
        <v>35</v>
      </c>
      <c r="C119" s="61"/>
      <c r="D119" s="61"/>
      <c r="E119" s="61"/>
      <c r="F119" s="69">
        <v>0</v>
      </c>
    </row>
    <row r="120" spans="1:6" ht="12" customHeight="1" x14ac:dyDescent="0.2">
      <c r="A120" s="61"/>
      <c r="B120" s="61"/>
      <c r="C120" s="61"/>
      <c r="D120" s="61"/>
      <c r="E120" s="61"/>
      <c r="F120" s="65"/>
    </row>
    <row r="121" spans="1:6" ht="12" customHeight="1" x14ac:dyDescent="0.2">
      <c r="A121" s="25" t="s">
        <v>81</v>
      </c>
      <c r="B121" s="25" t="s">
        <v>37</v>
      </c>
      <c r="C121" s="61"/>
      <c r="D121" s="61"/>
      <c r="E121" s="61"/>
      <c r="F121" s="69">
        <v>0</v>
      </c>
    </row>
    <row r="122" spans="1:6" ht="24" customHeight="1" x14ac:dyDescent="0.2">
      <c r="A122" s="61"/>
      <c r="B122" s="61"/>
      <c r="C122" s="61"/>
      <c r="D122" s="61"/>
      <c r="E122" s="61"/>
      <c r="F122" s="65"/>
    </row>
    <row r="123" spans="1:6" ht="18" customHeight="1" x14ac:dyDescent="0.2">
      <c r="A123" s="141" t="s">
        <v>82</v>
      </c>
      <c r="B123" s="165" t="s">
        <v>173</v>
      </c>
      <c r="C123" s="147"/>
      <c r="D123" s="147"/>
      <c r="E123" s="147"/>
      <c r="F123" s="168">
        <f>+F125</f>
        <v>14500</v>
      </c>
    </row>
    <row r="124" spans="1:6" ht="12" customHeight="1" x14ac:dyDescent="0.2">
      <c r="A124" s="14" t="s">
        <v>23</v>
      </c>
      <c r="B124" s="192" t="s">
        <v>152</v>
      </c>
      <c r="C124" s="192"/>
      <c r="D124" s="192"/>
      <c r="E124" s="39"/>
      <c r="F124" s="40"/>
    </row>
    <row r="125" spans="1:6" ht="12" customHeight="1" x14ac:dyDescent="0.2">
      <c r="A125" s="61"/>
      <c r="B125" s="17" t="s">
        <v>119</v>
      </c>
      <c r="C125" s="55" t="s">
        <v>153</v>
      </c>
      <c r="D125" s="41">
        <v>14500</v>
      </c>
      <c r="E125" s="58" t="s">
        <v>154</v>
      </c>
      <c r="F125" s="41">
        <f>SUM(D125)</f>
        <v>14500</v>
      </c>
    </row>
    <row r="126" spans="1:6" ht="12" customHeight="1" x14ac:dyDescent="0.2">
      <c r="A126" s="61"/>
      <c r="B126" s="22"/>
      <c r="C126" s="53" t="s">
        <v>25</v>
      </c>
      <c r="D126" s="44">
        <f>+D125</f>
        <v>14500</v>
      </c>
      <c r="E126" s="54"/>
      <c r="F126" s="43"/>
    </row>
    <row r="127" spans="1:6" ht="12" customHeight="1" x14ac:dyDescent="0.2">
      <c r="A127" s="61"/>
      <c r="E127" s="133"/>
      <c r="F127" s="134"/>
    </row>
    <row r="128" spans="1:6" ht="12.75" customHeight="1" x14ac:dyDescent="0.2">
      <c r="A128" s="25" t="s">
        <v>83</v>
      </c>
      <c r="B128" s="25" t="s">
        <v>41</v>
      </c>
      <c r="C128" s="61"/>
      <c r="D128" s="61"/>
      <c r="E128" s="61"/>
      <c r="F128" s="74">
        <v>0</v>
      </c>
    </row>
    <row r="129" spans="1:6" ht="12.75" customHeight="1" x14ac:dyDescent="0.2">
      <c r="A129" s="106"/>
      <c r="B129" s="32"/>
      <c r="C129" s="106"/>
      <c r="D129" s="69"/>
      <c r="E129" s="106"/>
      <c r="F129" s="70"/>
    </row>
    <row r="130" spans="1:6" ht="12" customHeight="1" x14ac:dyDescent="0.2">
      <c r="A130" s="25" t="s">
        <v>84</v>
      </c>
      <c r="B130" s="25" t="s">
        <v>43</v>
      </c>
      <c r="C130" s="61"/>
      <c r="D130" s="61"/>
      <c r="E130" s="61"/>
      <c r="F130" s="69">
        <v>0</v>
      </c>
    </row>
    <row r="131" spans="1:6" ht="12" customHeight="1" x14ac:dyDescent="0.2">
      <c r="A131" s="61"/>
      <c r="B131" s="61"/>
      <c r="C131" s="61"/>
      <c r="D131" s="61"/>
      <c r="E131" s="61"/>
      <c r="F131" s="65"/>
    </row>
    <row r="132" spans="1:6" ht="12" customHeight="1" x14ac:dyDescent="0.2">
      <c r="A132" s="25" t="s">
        <v>85</v>
      </c>
      <c r="B132" s="179" t="s">
        <v>71</v>
      </c>
      <c r="C132" s="179"/>
      <c r="D132" s="179"/>
      <c r="E132" s="61"/>
      <c r="F132" s="69">
        <v>0</v>
      </c>
    </row>
    <row r="133" spans="1:6" ht="12" customHeight="1" x14ac:dyDescent="0.2">
      <c r="A133" s="106"/>
      <c r="B133" s="181"/>
      <c r="C133" s="181"/>
      <c r="D133" s="106"/>
      <c r="E133" s="106"/>
      <c r="F133" s="71"/>
    </row>
    <row r="134" spans="1:6" ht="12" customHeight="1" x14ac:dyDescent="0.2">
      <c r="A134" s="34" t="s">
        <v>86</v>
      </c>
      <c r="B134" s="186" t="s">
        <v>47</v>
      </c>
      <c r="C134" s="186"/>
      <c r="D134" s="186"/>
      <c r="E134" s="73"/>
      <c r="F134" s="74">
        <v>0</v>
      </c>
    </row>
    <row r="135" spans="1:6" ht="12" customHeight="1" x14ac:dyDescent="0.2">
      <c r="A135" s="34"/>
      <c r="B135" s="34"/>
      <c r="C135" s="111"/>
      <c r="D135" s="111"/>
      <c r="E135" s="73"/>
      <c r="F135" s="74"/>
    </row>
    <row r="136" spans="1:6" ht="12" customHeight="1" x14ac:dyDescent="0.2">
      <c r="A136" s="146" t="s">
        <v>128</v>
      </c>
      <c r="B136" s="185" t="s">
        <v>87</v>
      </c>
      <c r="C136" s="185"/>
      <c r="D136" s="185"/>
      <c r="E136" s="61"/>
      <c r="F136" s="65"/>
    </row>
    <row r="137" spans="1:6" ht="12" customHeight="1" x14ac:dyDescent="0.2">
      <c r="A137" s="106"/>
      <c r="B137" s="106"/>
      <c r="C137" s="106"/>
      <c r="D137" s="106"/>
      <c r="E137" s="79" t="s">
        <v>15</v>
      </c>
      <c r="F137" s="70">
        <f>SUM(F139,F141,F143,F145,F147,F149,F151,F154,F159,F161)</f>
        <v>6000</v>
      </c>
    </row>
    <row r="138" spans="1:6" ht="12" customHeight="1" x14ac:dyDescent="0.2">
      <c r="A138" s="7" t="s">
        <v>16</v>
      </c>
      <c r="B138" s="7" t="s">
        <v>17</v>
      </c>
      <c r="C138" s="8" t="s">
        <v>18</v>
      </c>
      <c r="D138" s="9" t="s">
        <v>19</v>
      </c>
      <c r="E138" s="76" t="s">
        <v>20</v>
      </c>
      <c r="F138" s="100"/>
    </row>
    <row r="139" spans="1:6" ht="12" customHeight="1" x14ac:dyDescent="0.2">
      <c r="A139" s="148" t="s">
        <v>88</v>
      </c>
      <c r="B139" s="148" t="s">
        <v>22</v>
      </c>
      <c r="C139" s="149"/>
      <c r="D139" s="149"/>
      <c r="E139" s="149"/>
      <c r="F139" s="150">
        <v>0</v>
      </c>
    </row>
    <row r="140" spans="1:6" ht="12" customHeight="1" x14ac:dyDescent="0.2">
      <c r="A140" s="61"/>
      <c r="B140" s="77"/>
      <c r="C140" s="78"/>
      <c r="D140" s="69"/>
      <c r="E140" s="28"/>
      <c r="F140" s="69"/>
    </row>
    <row r="141" spans="1:6" ht="12" customHeight="1" x14ac:dyDescent="0.2">
      <c r="A141" s="25" t="s">
        <v>89</v>
      </c>
      <c r="B141" s="179" t="s">
        <v>31</v>
      </c>
      <c r="C141" s="179"/>
      <c r="D141" s="179"/>
      <c r="E141" s="73"/>
      <c r="F141" s="74">
        <v>0</v>
      </c>
    </row>
    <row r="142" spans="1:6" ht="12" customHeight="1" x14ac:dyDescent="0.2">
      <c r="A142" s="79"/>
      <c r="B142" s="79"/>
      <c r="C142" s="79"/>
      <c r="D142" s="61"/>
      <c r="E142" s="61"/>
      <c r="F142" s="70"/>
    </row>
    <row r="143" spans="1:6" ht="24" customHeight="1" x14ac:dyDescent="0.2">
      <c r="A143" s="34" t="s">
        <v>90</v>
      </c>
      <c r="B143" s="25" t="s">
        <v>33</v>
      </c>
      <c r="C143" s="61"/>
      <c r="D143" s="61"/>
      <c r="E143" s="61"/>
      <c r="F143" s="69">
        <v>0</v>
      </c>
    </row>
    <row r="144" spans="1:6" ht="15" customHeight="1" x14ac:dyDescent="0.2">
      <c r="A144" s="25"/>
      <c r="B144" s="25"/>
      <c r="C144" s="61"/>
      <c r="D144" s="61"/>
      <c r="E144" s="61"/>
      <c r="F144" s="69"/>
    </row>
    <row r="145" spans="1:6" ht="21" customHeight="1" x14ac:dyDescent="0.2">
      <c r="A145" s="25" t="s">
        <v>91</v>
      </c>
      <c r="B145" s="25" t="s">
        <v>35</v>
      </c>
      <c r="C145" s="61"/>
      <c r="D145" s="61"/>
      <c r="E145" s="61"/>
      <c r="F145" s="69">
        <v>0</v>
      </c>
    </row>
    <row r="146" spans="1:6" ht="15" customHeight="1" x14ac:dyDescent="0.2">
      <c r="A146" s="61"/>
      <c r="B146" s="61"/>
      <c r="C146" s="61"/>
      <c r="D146" s="61"/>
      <c r="E146" s="61"/>
      <c r="F146" s="65"/>
    </row>
    <row r="147" spans="1:6" ht="22.5" customHeight="1" x14ac:dyDescent="0.2">
      <c r="A147" s="25" t="s">
        <v>92</v>
      </c>
      <c r="B147" s="25" t="s">
        <v>37</v>
      </c>
      <c r="C147" s="73"/>
      <c r="D147" s="73"/>
      <c r="E147" s="73"/>
      <c r="F147" s="74">
        <v>0</v>
      </c>
    </row>
    <row r="148" spans="1:6" ht="16.5" customHeight="1" x14ac:dyDescent="0.2">
      <c r="A148" s="61"/>
      <c r="B148" s="102"/>
      <c r="C148" s="102"/>
      <c r="D148" s="102"/>
      <c r="E148" s="61"/>
      <c r="F148" s="65"/>
    </row>
    <row r="149" spans="1:6" ht="12.75" customHeight="1" x14ac:dyDescent="0.2">
      <c r="A149" s="25" t="s">
        <v>93</v>
      </c>
      <c r="B149" s="179" t="s">
        <v>39</v>
      </c>
      <c r="C149" s="179"/>
      <c r="D149" s="102"/>
      <c r="E149" s="61"/>
      <c r="F149" s="74">
        <v>0</v>
      </c>
    </row>
    <row r="150" spans="1:6" ht="11.25" customHeight="1" x14ac:dyDescent="0.2">
      <c r="A150" s="80"/>
      <c r="B150" s="81"/>
      <c r="C150" s="81"/>
      <c r="D150" s="81"/>
      <c r="E150" s="80"/>
      <c r="F150" s="82"/>
    </row>
    <row r="151" spans="1:6" ht="11.25" customHeight="1" x14ac:dyDescent="0.2">
      <c r="A151" s="25" t="s">
        <v>121</v>
      </c>
      <c r="B151" s="179" t="s">
        <v>94</v>
      </c>
      <c r="C151" s="179"/>
      <c r="D151" s="81"/>
      <c r="E151" s="80"/>
      <c r="F151" s="74">
        <v>0</v>
      </c>
    </row>
    <row r="152" spans="1:6" ht="14.25" customHeight="1" x14ac:dyDescent="0.2">
      <c r="A152" s="25"/>
      <c r="B152" s="25"/>
      <c r="C152" s="25"/>
      <c r="D152" s="81"/>
      <c r="E152" s="80"/>
      <c r="F152" s="74"/>
    </row>
    <row r="153" spans="1:6" ht="11.25" customHeight="1" x14ac:dyDescent="0.2">
      <c r="A153" s="61"/>
      <c r="B153" s="102"/>
      <c r="C153" s="102"/>
      <c r="D153" s="102"/>
      <c r="E153" s="61"/>
      <c r="F153" s="65"/>
    </row>
    <row r="154" spans="1:6" ht="18.75" customHeight="1" x14ac:dyDescent="0.2">
      <c r="A154" s="25" t="s">
        <v>95</v>
      </c>
      <c r="B154" s="79" t="s">
        <v>172</v>
      </c>
      <c r="C154" s="102"/>
      <c r="D154" s="102"/>
      <c r="E154" s="61"/>
      <c r="F154" s="167">
        <f>SUM(D157)</f>
        <v>6000</v>
      </c>
    </row>
    <row r="155" spans="1:6" ht="17.25" customHeight="1" x14ac:dyDescent="0.2">
      <c r="A155" s="151" t="s">
        <v>23</v>
      </c>
      <c r="B155" s="180" t="s">
        <v>155</v>
      </c>
      <c r="C155" s="180"/>
      <c r="D155" s="180"/>
      <c r="E155" s="152"/>
      <c r="F155" s="153"/>
    </row>
    <row r="156" spans="1:6" ht="23.25" customHeight="1" x14ac:dyDescent="0.2">
      <c r="A156" s="61"/>
      <c r="B156" s="17" t="s">
        <v>119</v>
      </c>
      <c r="C156" s="49" t="s">
        <v>156</v>
      </c>
      <c r="D156" s="41">
        <v>6000</v>
      </c>
      <c r="E156" s="27" t="s">
        <v>130</v>
      </c>
      <c r="F156" s="57">
        <f>D156</f>
        <v>6000</v>
      </c>
    </row>
    <row r="157" spans="1:6" x14ac:dyDescent="0.2">
      <c r="A157" s="61"/>
      <c r="B157" s="52"/>
      <c r="C157" s="23" t="s">
        <v>25</v>
      </c>
      <c r="D157" s="24">
        <f>SUM(D156:D156)</f>
        <v>6000</v>
      </c>
      <c r="E157" s="121"/>
      <c r="F157" s="21"/>
    </row>
    <row r="158" spans="1:6" ht="12" customHeight="1" x14ac:dyDescent="0.2">
      <c r="A158" s="61"/>
      <c r="B158" s="32"/>
      <c r="C158" s="42"/>
      <c r="D158" s="33"/>
      <c r="E158" s="25"/>
      <c r="F158" s="26"/>
    </row>
    <row r="159" spans="1:6" ht="12" customHeight="1" x14ac:dyDescent="0.2">
      <c r="A159" s="107" t="s">
        <v>120</v>
      </c>
      <c r="B159" s="107" t="s">
        <v>45</v>
      </c>
      <c r="C159" s="107"/>
      <c r="D159" s="107"/>
      <c r="E159" s="66"/>
      <c r="F159" s="68">
        <v>0</v>
      </c>
    </row>
    <row r="160" spans="1:6" ht="12" customHeight="1" x14ac:dyDescent="0.2">
      <c r="A160" s="106"/>
      <c r="B160" s="181"/>
      <c r="C160" s="181"/>
      <c r="D160" s="106"/>
      <c r="E160" s="106"/>
      <c r="F160" s="71"/>
    </row>
    <row r="161" spans="1:6" ht="12" customHeight="1" x14ac:dyDescent="0.2">
      <c r="A161" s="107" t="s">
        <v>96</v>
      </c>
      <c r="B161" s="182" t="s">
        <v>47</v>
      </c>
      <c r="C161" s="182"/>
      <c r="D161" s="182"/>
      <c r="E161" s="72"/>
      <c r="F161" s="68">
        <v>0</v>
      </c>
    </row>
    <row r="162" spans="1:6" ht="12" customHeight="1" x14ac:dyDescent="0.2">
      <c r="A162" s="34"/>
      <c r="B162" s="34"/>
      <c r="C162" s="111"/>
      <c r="D162" s="111"/>
      <c r="E162" s="73"/>
      <c r="F162" s="74"/>
    </row>
    <row r="163" spans="1:6" ht="12" customHeight="1" x14ac:dyDescent="0.2">
      <c r="A163" s="4" t="s">
        <v>97</v>
      </c>
      <c r="B163" s="184" t="s">
        <v>98</v>
      </c>
      <c r="C163" s="184"/>
      <c r="D163" s="184"/>
      <c r="E163" s="108"/>
      <c r="F163" s="108"/>
    </row>
    <row r="164" spans="1:6" ht="12" customHeight="1" x14ac:dyDescent="0.2">
      <c r="A164" s="5"/>
      <c r="B164" s="5"/>
      <c r="C164" s="5"/>
      <c r="D164" s="5"/>
      <c r="E164" s="105" t="s">
        <v>15</v>
      </c>
      <c r="F164" s="6">
        <f>SUM(F166,F168,F170,F174,F172,F176,F178,F180,F182,F184)</f>
        <v>0</v>
      </c>
    </row>
    <row r="165" spans="1:6" ht="12" customHeight="1" x14ac:dyDescent="0.2">
      <c r="A165" s="7" t="s">
        <v>16</v>
      </c>
      <c r="B165" s="7" t="s">
        <v>17</v>
      </c>
      <c r="C165" s="8" t="s">
        <v>18</v>
      </c>
      <c r="D165" s="9" t="s">
        <v>19</v>
      </c>
      <c r="E165" s="83" t="s">
        <v>99</v>
      </c>
      <c r="F165" s="100"/>
    </row>
    <row r="166" spans="1:6" ht="12" customHeight="1" x14ac:dyDescent="0.2">
      <c r="A166" s="107" t="s">
        <v>100</v>
      </c>
      <c r="B166" s="101" t="s">
        <v>101</v>
      </c>
      <c r="C166" s="72"/>
      <c r="D166" s="72"/>
      <c r="E166" s="72"/>
      <c r="F166" s="68">
        <v>0</v>
      </c>
    </row>
    <row r="167" spans="1:6" ht="12" customHeight="1" x14ac:dyDescent="0.2">
      <c r="A167" s="106"/>
      <c r="B167" s="32"/>
      <c r="C167" s="106"/>
      <c r="D167" s="69"/>
      <c r="E167" s="106"/>
      <c r="F167" s="70"/>
    </row>
    <row r="168" spans="1:6" ht="12" customHeight="1" x14ac:dyDescent="0.2">
      <c r="A168" s="107" t="s">
        <v>102</v>
      </c>
      <c r="B168" s="183" t="s">
        <v>31</v>
      </c>
      <c r="C168" s="183"/>
      <c r="D168" s="183"/>
      <c r="E168" s="66"/>
      <c r="F168" s="67">
        <v>0</v>
      </c>
    </row>
    <row r="169" spans="1:6" ht="12" customHeight="1" x14ac:dyDescent="0.2">
      <c r="A169" s="61"/>
      <c r="B169" s="205"/>
      <c r="C169" s="205"/>
      <c r="D169" s="205"/>
      <c r="E169" s="61"/>
      <c r="F169" s="65"/>
    </row>
    <row r="170" spans="1:6" ht="24" customHeight="1" x14ac:dyDescent="0.2">
      <c r="A170" s="107" t="s">
        <v>103</v>
      </c>
      <c r="B170" s="101" t="s">
        <v>33</v>
      </c>
      <c r="C170" s="66"/>
      <c r="D170" s="66"/>
      <c r="E170" s="66"/>
      <c r="F170" s="67">
        <v>0</v>
      </c>
    </row>
    <row r="171" spans="1:6" ht="12" customHeight="1" x14ac:dyDescent="0.2">
      <c r="A171" s="61"/>
      <c r="B171" s="61"/>
      <c r="C171" s="61"/>
      <c r="D171" s="61"/>
      <c r="E171" s="61"/>
      <c r="F171" s="65"/>
    </row>
    <row r="172" spans="1:6" ht="12" customHeight="1" x14ac:dyDescent="0.2">
      <c r="A172" s="107" t="s">
        <v>104</v>
      </c>
      <c r="B172" s="101" t="s">
        <v>35</v>
      </c>
      <c r="C172" s="66"/>
      <c r="D172" s="66"/>
      <c r="E172" s="66"/>
      <c r="F172" s="67">
        <v>0</v>
      </c>
    </row>
    <row r="173" spans="1:6" ht="12" customHeight="1" x14ac:dyDescent="0.2">
      <c r="A173" s="61"/>
      <c r="B173" s="61"/>
      <c r="C173" s="61"/>
      <c r="D173" s="61"/>
      <c r="E173" s="61"/>
      <c r="F173" s="65"/>
    </row>
    <row r="174" spans="1:6" ht="12" customHeight="1" x14ac:dyDescent="0.2">
      <c r="A174" s="107" t="s">
        <v>105</v>
      </c>
      <c r="B174" s="101" t="s">
        <v>37</v>
      </c>
      <c r="C174" s="66"/>
      <c r="D174" s="66"/>
      <c r="E174" s="66"/>
      <c r="F174" s="67">
        <v>0</v>
      </c>
    </row>
    <row r="175" spans="1:6" ht="12" customHeight="1" x14ac:dyDescent="0.2">
      <c r="A175" s="61"/>
      <c r="B175" s="61"/>
      <c r="C175" s="61"/>
      <c r="D175" s="61"/>
      <c r="E175" s="61"/>
      <c r="F175" s="65"/>
    </row>
    <row r="176" spans="1:6" ht="21" customHeight="1" x14ac:dyDescent="0.2">
      <c r="A176" s="107" t="s">
        <v>106</v>
      </c>
      <c r="B176" s="101" t="s">
        <v>39</v>
      </c>
      <c r="C176" s="66"/>
      <c r="D176" s="66"/>
      <c r="E176" s="66"/>
      <c r="F176" s="67">
        <v>0</v>
      </c>
    </row>
    <row r="177" spans="1:6" ht="13.5" customHeight="1" x14ac:dyDescent="0.2">
      <c r="A177" s="61"/>
      <c r="B177" s="61"/>
      <c r="C177" s="61"/>
      <c r="D177" s="61"/>
      <c r="E177" s="61"/>
      <c r="F177" s="65"/>
    </row>
    <row r="178" spans="1:6" ht="15" customHeight="1" x14ac:dyDescent="0.2">
      <c r="A178" s="107" t="s">
        <v>107</v>
      </c>
      <c r="B178" s="101" t="s">
        <v>41</v>
      </c>
      <c r="C178" s="72"/>
      <c r="D178" s="72"/>
      <c r="E178" s="72"/>
      <c r="F178" s="68">
        <v>0</v>
      </c>
    </row>
    <row r="179" spans="1:6" ht="12" customHeight="1" x14ac:dyDescent="0.2">
      <c r="A179" s="106"/>
      <c r="B179" s="32"/>
      <c r="C179" s="106"/>
      <c r="D179" s="69"/>
      <c r="E179" s="106"/>
      <c r="F179" s="70"/>
    </row>
    <row r="180" spans="1:6" ht="12" customHeight="1" x14ac:dyDescent="0.2">
      <c r="A180" s="107" t="s">
        <v>108</v>
      </c>
      <c r="B180" s="101" t="s">
        <v>43</v>
      </c>
      <c r="C180" s="72"/>
      <c r="D180" s="72"/>
      <c r="E180" s="72"/>
      <c r="F180" s="68">
        <v>0</v>
      </c>
    </row>
    <row r="181" spans="1:6" ht="12" customHeight="1" x14ac:dyDescent="0.2">
      <c r="A181" s="106"/>
      <c r="B181" s="106"/>
      <c r="C181" s="106"/>
      <c r="D181" s="69"/>
      <c r="E181" s="106"/>
      <c r="F181" s="70"/>
    </row>
    <row r="182" spans="1:6" ht="12.75" customHeight="1" x14ac:dyDescent="0.2">
      <c r="A182" s="107" t="s">
        <v>109</v>
      </c>
      <c r="B182" s="206" t="s">
        <v>45</v>
      </c>
      <c r="C182" s="206"/>
      <c r="D182" s="206"/>
      <c r="E182" s="72"/>
      <c r="F182" s="68">
        <v>0</v>
      </c>
    </row>
    <row r="183" spans="1:6" ht="12" customHeight="1" x14ac:dyDescent="0.2">
      <c r="A183" s="34"/>
      <c r="B183" s="25"/>
      <c r="C183" s="73"/>
      <c r="D183" s="73"/>
      <c r="E183" s="73"/>
      <c r="F183" s="74"/>
    </row>
    <row r="184" spans="1:6" ht="12" customHeight="1" x14ac:dyDescent="0.2">
      <c r="A184" s="107" t="s">
        <v>110</v>
      </c>
      <c r="B184" s="182" t="s">
        <v>47</v>
      </c>
      <c r="C184" s="182"/>
      <c r="D184" s="182"/>
      <c r="E184" s="72"/>
      <c r="F184" s="68">
        <v>0</v>
      </c>
    </row>
    <row r="185" spans="1:6" ht="12.75" customHeight="1" x14ac:dyDescent="0.2">
      <c r="A185" s="34"/>
      <c r="B185" s="34"/>
      <c r="C185" s="111"/>
      <c r="D185" s="111"/>
      <c r="E185" s="73"/>
      <c r="F185" s="74"/>
    </row>
    <row r="186" spans="1:6" ht="12" customHeight="1" x14ac:dyDescent="0.2">
      <c r="A186" s="207" t="s">
        <v>111</v>
      </c>
      <c r="B186" s="207"/>
      <c r="C186" s="207"/>
      <c r="D186" s="207"/>
      <c r="E186" s="207"/>
      <c r="F186" s="6">
        <f>SUM(F164,F137,F111,F38,F10)</f>
        <v>315200</v>
      </c>
    </row>
    <row r="187" spans="1:6" ht="12.75" customHeight="1" x14ac:dyDescent="0.2">
      <c r="A187" s="127"/>
      <c r="B187" s="127"/>
      <c r="C187" s="127"/>
      <c r="D187" s="127"/>
      <c r="E187" s="127"/>
      <c r="F187" s="6"/>
    </row>
    <row r="188" spans="1:6" ht="30.75" customHeight="1" x14ac:dyDescent="0.2">
      <c r="A188" s="79"/>
      <c r="B188" s="79"/>
      <c r="C188" s="79"/>
      <c r="D188" s="106"/>
      <c r="E188" s="106"/>
      <c r="F188" s="70"/>
    </row>
    <row r="189" spans="1:6" ht="30.75" customHeight="1" x14ac:dyDescent="0.2">
      <c r="A189" s="202" t="s">
        <v>112</v>
      </c>
      <c r="B189" s="203"/>
      <c r="C189" s="203"/>
      <c r="D189" s="203"/>
      <c r="E189" s="204"/>
      <c r="F189" s="84"/>
    </row>
    <row r="190" spans="1:6" ht="18" customHeight="1" x14ac:dyDescent="0.2">
      <c r="A190" s="188" t="s">
        <v>1</v>
      </c>
      <c r="B190" s="172"/>
      <c r="C190" s="172"/>
      <c r="D190" s="172"/>
      <c r="E190" s="85">
        <f>SUM(F166,F139,F113,F40,F12)</f>
        <v>158700</v>
      </c>
      <c r="F190" s="98"/>
    </row>
    <row r="191" spans="1:6" ht="15" customHeight="1" x14ac:dyDescent="0.2">
      <c r="A191" s="188" t="s">
        <v>2</v>
      </c>
      <c r="B191" s="172"/>
      <c r="C191" s="172"/>
      <c r="D191" s="172"/>
      <c r="E191" s="85">
        <f>SUM(F168,F141,F115,F55,F19)</f>
        <v>0</v>
      </c>
      <c r="F191" s="98"/>
    </row>
    <row r="192" spans="1:6" ht="15" customHeight="1" x14ac:dyDescent="0.2">
      <c r="A192" s="188" t="s">
        <v>3</v>
      </c>
      <c r="B192" s="172"/>
      <c r="C192" s="172"/>
      <c r="D192" s="172"/>
      <c r="E192" s="85">
        <f>SUM(F170,F143,F117,F57,F21)</f>
        <v>5000</v>
      </c>
      <c r="F192" s="98"/>
    </row>
    <row r="193" spans="1:6" ht="15" customHeight="1" x14ac:dyDescent="0.2">
      <c r="A193" s="188" t="s">
        <v>4</v>
      </c>
      <c r="B193" s="172"/>
      <c r="C193" s="172"/>
      <c r="D193" s="172"/>
      <c r="E193" s="85">
        <f>SUM(F172,F145,F119,F23,F62)</f>
        <v>0</v>
      </c>
      <c r="F193" s="98"/>
    </row>
    <row r="194" spans="1:6" ht="15" customHeight="1" x14ac:dyDescent="0.2">
      <c r="A194" s="188" t="s">
        <v>5</v>
      </c>
      <c r="B194" s="172"/>
      <c r="C194" s="172"/>
      <c r="D194" s="172"/>
      <c r="E194" s="85">
        <f>SUM(F174,F147,F121,F64,F25)</f>
        <v>19000</v>
      </c>
      <c r="F194" s="98"/>
    </row>
    <row r="195" spans="1:6" ht="15" customHeight="1" x14ac:dyDescent="0.2">
      <c r="A195" s="188" t="s">
        <v>6</v>
      </c>
      <c r="B195" s="172"/>
      <c r="C195" s="172"/>
      <c r="D195" s="172"/>
      <c r="E195" s="85">
        <f>SUM(F176,F149,F123,F74,F27)</f>
        <v>49500</v>
      </c>
      <c r="F195" s="98"/>
    </row>
    <row r="196" spans="1:6" ht="15" customHeight="1" x14ac:dyDescent="0.2">
      <c r="A196" s="188" t="s">
        <v>7</v>
      </c>
      <c r="B196" s="172"/>
      <c r="C196" s="172"/>
      <c r="D196" s="172"/>
      <c r="E196" s="85">
        <f>SUM(F178,F151,F128,F83,F29)</f>
        <v>26500</v>
      </c>
      <c r="F196" s="98"/>
    </row>
    <row r="197" spans="1:6" ht="15" customHeight="1" x14ac:dyDescent="0.2">
      <c r="A197" s="188" t="s">
        <v>8</v>
      </c>
      <c r="B197" s="172"/>
      <c r="C197" s="172"/>
      <c r="D197" s="172"/>
      <c r="E197" s="85">
        <f>SUM(F180,F154,F130,F92,F31)</f>
        <v>6000</v>
      </c>
      <c r="F197" s="98"/>
    </row>
    <row r="198" spans="1:6" ht="15" customHeight="1" x14ac:dyDescent="0.2">
      <c r="A198" s="188" t="s">
        <v>9</v>
      </c>
      <c r="B198" s="172"/>
      <c r="C198" s="172"/>
      <c r="D198" s="172"/>
      <c r="E198" s="85">
        <f>SUM(F182,F159,F132,F94,F33)</f>
        <v>0</v>
      </c>
      <c r="F198" s="98"/>
    </row>
    <row r="199" spans="1:6" ht="15" customHeight="1" x14ac:dyDescent="0.2">
      <c r="A199" s="200" t="s">
        <v>10</v>
      </c>
      <c r="B199" s="201"/>
      <c r="C199" s="201"/>
      <c r="D199" s="201"/>
      <c r="E199" s="85">
        <f>SUM(F184,F161,F134,F96,F35)</f>
        <v>50500</v>
      </c>
      <c r="F199" s="98"/>
    </row>
    <row r="200" spans="1:6" ht="15" customHeight="1" x14ac:dyDescent="0.2">
      <c r="A200" s="86" t="s">
        <v>25</v>
      </c>
      <c r="B200" s="87"/>
      <c r="C200" s="87"/>
      <c r="D200" s="87"/>
      <c r="E200" s="88">
        <f>SUM(E190:E199)</f>
        <v>315200</v>
      </c>
      <c r="F200" s="70"/>
    </row>
    <row r="201" spans="1:6" ht="23.25" customHeight="1" x14ac:dyDescent="0.2">
      <c r="A201" s="187"/>
      <c r="B201" s="187"/>
      <c r="C201" s="187"/>
      <c r="D201" s="187"/>
      <c r="E201" s="187"/>
      <c r="F201" s="187"/>
    </row>
    <row r="202" spans="1:6" ht="12.75" customHeight="1" x14ac:dyDescent="0.2">
      <c r="A202" s="174" t="s">
        <v>11</v>
      </c>
      <c r="B202" s="174"/>
      <c r="C202" s="174"/>
      <c r="D202" s="174"/>
      <c r="E202" s="174"/>
      <c r="F202" s="174"/>
    </row>
    <row r="203" spans="1:6" ht="12.75" customHeight="1" x14ac:dyDescent="0.2">
      <c r="A203" s="189" t="s">
        <v>134</v>
      </c>
      <c r="B203" s="189"/>
      <c r="C203" s="189"/>
      <c r="D203" s="189"/>
      <c r="E203" s="189"/>
      <c r="F203" s="189"/>
    </row>
    <row r="204" spans="1:6" ht="12.75" customHeight="1" x14ac:dyDescent="0.2">
      <c r="A204" s="189" t="s">
        <v>157</v>
      </c>
      <c r="B204" s="189"/>
      <c r="C204" s="189"/>
      <c r="D204" s="189"/>
      <c r="E204" s="189"/>
      <c r="F204" s="189"/>
    </row>
    <row r="205" spans="1:6" ht="12.75" customHeight="1" x14ac:dyDescent="0.2">
      <c r="A205" s="155"/>
      <c r="B205" s="89" t="s">
        <v>163</v>
      </c>
      <c r="C205" s="15"/>
      <c r="D205" s="125"/>
      <c r="E205" s="156">
        <f>SUM(F17+F42+F46+F51+F52+F76+F80+F98+F102+F106)</f>
        <v>192000</v>
      </c>
      <c r="F205" s="157"/>
    </row>
    <row r="206" spans="1:6" ht="12.75" customHeight="1" x14ac:dyDescent="0.2">
      <c r="A206" s="155"/>
      <c r="B206" s="110" t="s">
        <v>164</v>
      </c>
      <c r="C206" s="61"/>
      <c r="D206" s="102"/>
      <c r="E206" s="158">
        <f>SUM(F89)</f>
        <v>22000</v>
      </c>
      <c r="F206" s="157"/>
    </row>
    <row r="207" spans="1:6" ht="12.75" customHeight="1" x14ac:dyDescent="0.2">
      <c r="A207" s="155"/>
      <c r="B207" s="110" t="s">
        <v>165</v>
      </c>
      <c r="C207" s="61"/>
      <c r="D207" s="102"/>
      <c r="E207" s="158">
        <v>0</v>
      </c>
      <c r="F207" s="157"/>
    </row>
    <row r="208" spans="1:6" ht="12.75" customHeight="1" x14ac:dyDescent="0.2">
      <c r="A208" s="155"/>
      <c r="B208" s="110" t="s">
        <v>162</v>
      </c>
      <c r="C208" s="61"/>
      <c r="D208" s="102"/>
      <c r="E208" s="158">
        <v>0</v>
      </c>
      <c r="F208" s="157"/>
    </row>
    <row r="209" spans="1:7" ht="12.75" customHeight="1" x14ac:dyDescent="0.2">
      <c r="A209" s="155"/>
      <c r="B209" s="163" t="s">
        <v>161</v>
      </c>
      <c r="C209" s="164"/>
      <c r="D209" s="81"/>
      <c r="E209" s="159"/>
      <c r="F209" s="157"/>
    </row>
    <row r="210" spans="1:7" ht="12.75" customHeight="1" x14ac:dyDescent="0.2">
      <c r="A210" s="155"/>
      <c r="B210" s="110" t="s">
        <v>114</v>
      </c>
      <c r="C210" s="61"/>
      <c r="D210" s="102"/>
      <c r="E210" s="158">
        <f>SUM(+F85)</f>
        <v>4500</v>
      </c>
      <c r="F210" s="157"/>
    </row>
    <row r="211" spans="1:7" ht="12.75" customHeight="1" x14ac:dyDescent="0.2">
      <c r="A211" s="155"/>
      <c r="B211" s="110" t="s">
        <v>115</v>
      </c>
      <c r="C211" s="61"/>
      <c r="D211" s="102"/>
      <c r="E211" s="158">
        <f>SUM(F67)</f>
        <v>250</v>
      </c>
      <c r="F211" s="157"/>
    </row>
    <row r="212" spans="1:7" ht="19.5" customHeight="1" x14ac:dyDescent="0.2">
      <c r="A212" s="102"/>
      <c r="B212" s="126" t="s">
        <v>166</v>
      </c>
      <c r="C212" s="109"/>
      <c r="D212" s="102"/>
      <c r="E212" s="158">
        <f>SUM(F71+F156)</f>
        <v>21500</v>
      </c>
      <c r="F212" s="157"/>
    </row>
    <row r="213" spans="1:7" ht="19.5" customHeight="1" x14ac:dyDescent="0.2">
      <c r="A213" s="102"/>
      <c r="B213" s="126" t="s">
        <v>158</v>
      </c>
      <c r="C213" s="109"/>
      <c r="D213" s="102"/>
      <c r="E213" s="158">
        <f>SUM(F14+F50+F59+F66+F125)</f>
        <v>74950</v>
      </c>
      <c r="F213" s="157"/>
    </row>
    <row r="214" spans="1:7" ht="12.75" customHeight="1" x14ac:dyDescent="0.2">
      <c r="A214" s="155"/>
      <c r="B214" s="126" t="s">
        <v>167</v>
      </c>
      <c r="C214" s="109"/>
      <c r="D214" s="102"/>
      <c r="E214" s="158">
        <v>0</v>
      </c>
      <c r="F214" s="157"/>
    </row>
    <row r="215" spans="1:7" ht="17.25" customHeight="1" x14ac:dyDescent="0.2">
      <c r="A215" s="155"/>
      <c r="B215" s="190" t="s">
        <v>168</v>
      </c>
      <c r="C215" s="191"/>
      <c r="D215" s="102"/>
      <c r="E215" s="158">
        <v>0</v>
      </c>
      <c r="F215" s="157"/>
    </row>
    <row r="216" spans="1:7" ht="21" x14ac:dyDescent="0.2">
      <c r="A216" s="155"/>
      <c r="B216" s="110" t="s">
        <v>124</v>
      </c>
      <c r="C216" s="111"/>
      <c r="D216" s="102"/>
      <c r="E216" s="158">
        <v>0</v>
      </c>
      <c r="F216" s="157"/>
    </row>
    <row r="217" spans="1:7" x14ac:dyDescent="0.2">
      <c r="A217" s="155"/>
      <c r="B217" s="110" t="s">
        <v>159</v>
      </c>
      <c r="C217" s="111"/>
      <c r="D217" s="102"/>
      <c r="E217" s="158">
        <v>0</v>
      </c>
      <c r="F217" s="157"/>
    </row>
    <row r="218" spans="1:7" x14ac:dyDescent="0.2">
      <c r="A218" s="155"/>
      <c r="B218" s="110" t="s">
        <v>160</v>
      </c>
      <c r="C218" s="111"/>
      <c r="D218" s="102"/>
      <c r="E218" s="158">
        <v>0</v>
      </c>
      <c r="F218" s="157"/>
    </row>
    <row r="219" spans="1:7" x14ac:dyDescent="0.2">
      <c r="A219" s="155"/>
      <c r="B219" s="110" t="s">
        <v>169</v>
      </c>
      <c r="C219" s="111"/>
      <c r="D219" s="102"/>
      <c r="E219" s="158">
        <v>0</v>
      </c>
      <c r="F219" s="157"/>
    </row>
    <row r="220" spans="1:7" x14ac:dyDescent="0.2">
      <c r="A220" s="155"/>
      <c r="B220" s="90" t="s">
        <v>25</v>
      </c>
      <c r="C220" s="160"/>
      <c r="D220" s="160"/>
      <c r="E220" s="161">
        <f>SUM(E205:E218)</f>
        <v>315200</v>
      </c>
      <c r="F220" s="157"/>
    </row>
    <row r="221" spans="1:7" x14ac:dyDescent="0.2">
      <c r="A221" s="102"/>
      <c r="B221" s="91"/>
      <c r="C221" s="125"/>
      <c r="D221" s="125"/>
      <c r="E221" s="162"/>
      <c r="F221" s="31"/>
    </row>
    <row r="222" spans="1:7" s="13" customFormat="1" x14ac:dyDescent="0.2">
      <c r="A222" s="109"/>
      <c r="B222" s="92"/>
      <c r="C222" s="92"/>
      <c r="D222" s="92"/>
      <c r="E222" s="92"/>
      <c r="F222" s="92"/>
      <c r="G222" s="2"/>
    </row>
    <row r="223" spans="1:7" s="13" customFormat="1" x14ac:dyDescent="0.2">
      <c r="A223" s="174" t="s">
        <v>113</v>
      </c>
      <c r="B223" s="174"/>
      <c r="C223" s="174"/>
      <c r="D223" s="174"/>
      <c r="E223" s="174"/>
      <c r="F223" s="174"/>
      <c r="G223" s="2"/>
    </row>
    <row r="224" spans="1:7" x14ac:dyDescent="0.2">
      <c r="A224" s="187" t="s">
        <v>174</v>
      </c>
      <c r="B224" s="187"/>
      <c r="C224" s="187"/>
      <c r="D224" s="187"/>
      <c r="E224" s="187"/>
      <c r="F224" s="187"/>
    </row>
    <row r="225" spans="1:7" x14ac:dyDescent="0.2">
      <c r="B225" s="93" t="s">
        <v>176</v>
      </c>
      <c r="C225" s="93"/>
      <c r="D225" s="93"/>
      <c r="E225" s="94" t="s">
        <v>116</v>
      </c>
    </row>
    <row r="226" spans="1:7" s="13" customFormat="1" ht="12.75" customHeight="1" x14ac:dyDescent="0.2">
      <c r="A226" s="2"/>
      <c r="B226" s="93" t="s">
        <v>177</v>
      </c>
      <c r="C226" s="93"/>
      <c r="D226" s="93"/>
      <c r="E226" s="93"/>
      <c r="G226" s="2"/>
    </row>
    <row r="227" spans="1:7" s="13" customFormat="1" ht="25.5" customHeight="1" x14ac:dyDescent="0.2">
      <c r="A227" s="2"/>
      <c r="B227" s="93" t="s">
        <v>178</v>
      </c>
      <c r="C227" s="93"/>
      <c r="D227" s="93"/>
      <c r="E227" s="94" t="s">
        <v>179</v>
      </c>
      <c r="G227" s="2"/>
    </row>
    <row r="228" spans="1:7" s="13" customFormat="1" ht="12.75" customHeight="1" x14ac:dyDescent="0.2">
      <c r="A228" s="2"/>
      <c r="B228" s="2"/>
      <c r="C228" s="2"/>
      <c r="D228" s="2"/>
      <c r="E228" s="2"/>
      <c r="G228" s="2"/>
    </row>
    <row r="230" spans="1:7" s="13" customFormat="1" ht="12.75" customHeight="1" x14ac:dyDescent="0.2">
      <c r="A230" s="2"/>
      <c r="B230" s="2"/>
      <c r="C230" s="2"/>
      <c r="D230" s="2"/>
      <c r="E230" s="2"/>
      <c r="G230" s="2"/>
    </row>
    <row r="231" spans="1:7" s="13" customFormat="1" ht="12.75" customHeight="1" x14ac:dyDescent="0.2">
      <c r="A231" s="2"/>
      <c r="B231" s="2"/>
      <c r="C231" s="2"/>
      <c r="D231" s="2"/>
      <c r="E231" s="2"/>
      <c r="G231" s="2"/>
    </row>
    <row r="233" spans="1:7" s="13" customFormat="1" ht="12.75" customHeight="1" x14ac:dyDescent="0.2">
      <c r="A233" s="2"/>
      <c r="B233" s="2"/>
      <c r="C233" s="2"/>
      <c r="D233" s="2"/>
      <c r="E233" s="2"/>
      <c r="G233" s="2"/>
    </row>
    <row r="234" spans="1:7" s="13" customFormat="1" ht="12.75" customHeight="1" x14ac:dyDescent="0.2">
      <c r="A234" s="2"/>
      <c r="B234" s="2"/>
      <c r="C234" s="2"/>
      <c r="D234" s="2"/>
      <c r="E234" s="2"/>
      <c r="G234" s="2"/>
    </row>
  </sheetData>
  <mergeCells count="74">
    <mergeCell ref="A199:D199"/>
    <mergeCell ref="A189:E189"/>
    <mergeCell ref="B169:D169"/>
    <mergeCell ref="B182:D182"/>
    <mergeCell ref="B184:D184"/>
    <mergeCell ref="A186:E186"/>
    <mergeCell ref="B94:D94"/>
    <mergeCell ref="B84:D84"/>
    <mergeCell ref="B113:D113"/>
    <mergeCell ref="B115:D115"/>
    <mergeCell ref="B132:D132"/>
    <mergeCell ref="B124:D124"/>
    <mergeCell ref="B110:E110"/>
    <mergeCell ref="B97:D97"/>
    <mergeCell ref="B95:C95"/>
    <mergeCell ref="B96:D96"/>
    <mergeCell ref="B101:D101"/>
    <mergeCell ref="B105:D105"/>
    <mergeCell ref="B70:F70"/>
    <mergeCell ref="B79:D79"/>
    <mergeCell ref="B88:D88"/>
    <mergeCell ref="B19:D19"/>
    <mergeCell ref="B33:D33"/>
    <mergeCell ref="B35:D35"/>
    <mergeCell ref="B37:F37"/>
    <mergeCell ref="E39:F39"/>
    <mergeCell ref="B83:D83"/>
    <mergeCell ref="B74:D74"/>
    <mergeCell ref="B75:D75"/>
    <mergeCell ref="B55:D55"/>
    <mergeCell ref="B57:D57"/>
    <mergeCell ref="B58:F58"/>
    <mergeCell ref="B64:D64"/>
    <mergeCell ref="B65:D65"/>
    <mergeCell ref="A223:F223"/>
    <mergeCell ref="A224:F224"/>
    <mergeCell ref="A190:D190"/>
    <mergeCell ref="A201:F201"/>
    <mergeCell ref="A202:F202"/>
    <mergeCell ref="A204:F204"/>
    <mergeCell ref="A203:F203"/>
    <mergeCell ref="A195:D195"/>
    <mergeCell ref="A191:D191"/>
    <mergeCell ref="A192:D192"/>
    <mergeCell ref="A193:D193"/>
    <mergeCell ref="A194:D194"/>
    <mergeCell ref="B215:C215"/>
    <mergeCell ref="A196:D196"/>
    <mergeCell ref="A197:D197"/>
    <mergeCell ref="A198:D198"/>
    <mergeCell ref="B136:D136"/>
    <mergeCell ref="B141:D141"/>
    <mergeCell ref="B149:C149"/>
    <mergeCell ref="B133:C133"/>
    <mergeCell ref="B134:D134"/>
    <mergeCell ref="B151:C151"/>
    <mergeCell ref="B155:D155"/>
    <mergeCell ref="B160:C160"/>
    <mergeCell ref="B161:D161"/>
    <mergeCell ref="B168:D168"/>
    <mergeCell ref="B163:D163"/>
    <mergeCell ref="B41:D41"/>
    <mergeCell ref="B45:D45"/>
    <mergeCell ref="B49:D49"/>
    <mergeCell ref="A2:F2"/>
    <mergeCell ref="A4:F4"/>
    <mergeCell ref="A5:F5"/>
    <mergeCell ref="A6:F6"/>
    <mergeCell ref="A7:F7"/>
    <mergeCell ref="A8:F8"/>
    <mergeCell ref="B9:F9"/>
    <mergeCell ref="E11:F11"/>
    <mergeCell ref="B13:D13"/>
    <mergeCell ref="B16:D1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Office</cp:lastModifiedBy>
  <cp:lastPrinted>2025-12-22T13:13:03Z</cp:lastPrinted>
  <dcterms:created xsi:type="dcterms:W3CDTF">2020-12-04T14:16:07Z</dcterms:created>
  <dcterms:modified xsi:type="dcterms:W3CDTF">2025-12-23T08:05:58Z</dcterms:modified>
</cp:coreProperties>
</file>