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8_{0CB90A06-C36E-4093-A3D6-DCAF50CEFCA6}" xr6:coauthVersionLast="47" xr6:coauthVersionMax="47" xr10:uidLastSave="{00000000-0000-0000-0000-000000000000}"/>
  <bookViews>
    <workbookView xWindow="5460" yWindow="1605" windowWidth="13905" windowHeight="13815" firstSheet="1" activeTab="2" xr2:uid="{00000000-000D-0000-FFFF-FFFF00000000}"/>
  </bookViews>
  <sheets>
    <sheet name="Naslovnica " sheetId="8" r:id="rId1"/>
    <sheet name="Opće napomene građevinski dio" sheetId="6" r:id="rId2"/>
    <sheet name="A.-Građevinski radovi" sheetId="4" r:id="rId3"/>
  </sheets>
  <externalReferences>
    <externalReference r:id="rId4"/>
  </externalReferences>
  <definedNames>
    <definedName name="ENERGIJA">'[1]TABLICA stvarnih količina-LED'!$R$4</definedName>
    <definedName name="Excel_BuiltIn_Print_Area_1_1" localSheetId="2">#REF!</definedName>
    <definedName name="Excel_BuiltIn_Print_Area_1_1" localSheetId="0">#REF!</definedName>
    <definedName name="Excel_BuiltIn_Print_Area_1_1" localSheetId="1">#REF!</definedName>
    <definedName name="Excel_BuiltIn_Print_Area_1_1">#REF!</definedName>
    <definedName name="Excel_BuiltIn_Print_Titles_1" localSheetId="2">#REF!</definedName>
    <definedName name="Excel_BuiltIn_Print_Titles_1">#REF!</definedName>
    <definedName name="led">#REF!</definedName>
    <definedName name="LEDO">#REF!</definedName>
    <definedName name="Natrij">#REF!</definedName>
    <definedName name="_xlnm.Print_Area" localSheetId="2">'A.-Građevinski radovi'!$A$1:$F$82</definedName>
    <definedName name="_xlnm.Print_Area" localSheetId="0">'Naslovnica '!$A$1:$B$45</definedName>
    <definedName name="_xlnm.Print_Area" localSheetId="1">'Opće napomene građevinski dio'!$A$1:$B$30</definedName>
    <definedName name="tem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4" l="1"/>
  <c r="F32" i="4" l="1"/>
  <c r="F33" i="4"/>
  <c r="F60" i="4"/>
  <c r="F31" i="4"/>
  <c r="F30" i="4"/>
  <c r="F41" i="4"/>
  <c r="F57" i="4" l="1"/>
  <c r="F56" i="4"/>
  <c r="F52" i="4"/>
  <c r="F49" i="4"/>
  <c r="F67" i="4"/>
  <c r="F61" i="4"/>
  <c r="F47" i="4"/>
  <c r="A77" i="4"/>
  <c r="F65" i="4"/>
  <c r="F64" i="4"/>
  <c r="F62" i="4"/>
  <c r="F63" i="4"/>
  <c r="F66" i="4"/>
  <c r="F69" i="4"/>
  <c r="F55" i="4"/>
  <c r="F58" i="4"/>
  <c r="F59" i="4"/>
  <c r="F50" i="4"/>
  <c r="B70" i="4"/>
  <c r="B77" i="4" s="1"/>
  <c r="A70" i="4"/>
  <c r="F48" i="4"/>
  <c r="B42" i="4"/>
  <c r="F53" i="4" l="1"/>
  <c r="F54" i="4" l="1"/>
  <c r="F51" i="4" l="1"/>
  <c r="F68" i="4"/>
  <c r="F70" i="4" l="1"/>
  <c r="F77" i="4" s="1"/>
  <c r="F16" i="4" l="1"/>
  <c r="F40" i="4" l="1"/>
  <c r="F7" i="4" l="1"/>
  <c r="F14" i="4"/>
  <c r="F18" i="4"/>
  <c r="F10" i="4" l="1"/>
  <c r="F11" i="4"/>
  <c r="F9" i="4" l="1"/>
  <c r="F13" i="4" l="1"/>
  <c r="F20" i="4" l="1"/>
  <c r="F21" i="4"/>
  <c r="F19" i="4"/>
  <c r="F17" i="4"/>
  <c r="F15" i="4"/>
  <c r="F8" i="4"/>
  <c r="F6" i="4"/>
  <c r="F12" i="4" l="1"/>
  <c r="F22" i="4" s="1"/>
  <c r="F27" i="4" l="1"/>
  <c r="F28" i="4" l="1"/>
  <c r="F39" i="4" l="1"/>
  <c r="F42" i="4" s="1"/>
  <c r="B76" i="4" l="1"/>
  <c r="A42" i="4"/>
  <c r="A76" i="4" s="1"/>
  <c r="B34" i="4"/>
  <c r="B75" i="4" s="1"/>
  <c r="A34" i="4"/>
  <c r="A75" i="4" s="1"/>
  <c r="B22" i="4"/>
  <c r="B74" i="4" s="1"/>
  <c r="A22" i="4"/>
  <c r="A74" i="4" s="1"/>
  <c r="F74" i="4" l="1"/>
  <c r="F76" i="4"/>
  <c r="F29" i="4" l="1"/>
  <c r="F75" i="4" l="1"/>
  <c r="F79" i="4" s="1"/>
  <c r="F80" i="4" l="1"/>
  <c r="F81" i="4" s="1"/>
</calcChain>
</file>

<file path=xl/sharedStrings.xml><?xml version="1.0" encoding="utf-8"?>
<sst xmlns="http://schemas.openxmlformats.org/spreadsheetml/2006/main" count="198" uniqueCount="120">
  <si>
    <t>R.br.</t>
  </si>
  <si>
    <t>Opis stavke</t>
  </si>
  <si>
    <t>j.m.</t>
  </si>
  <si>
    <t>količina</t>
  </si>
  <si>
    <t>I.</t>
  </si>
  <si>
    <t>PRIPREMNI RADOVI</t>
  </si>
  <si>
    <t>m'</t>
  </si>
  <si>
    <t>m3</t>
  </si>
  <si>
    <t>m2</t>
  </si>
  <si>
    <t>kom</t>
  </si>
  <si>
    <t>II.</t>
  </si>
  <si>
    <t>DONJI STROJ</t>
  </si>
  <si>
    <t>III.</t>
  </si>
  <si>
    <t>IV.</t>
  </si>
  <si>
    <t>GORNJI STROJ</t>
  </si>
  <si>
    <t>REKAPITULACIJA</t>
  </si>
  <si>
    <t>UKUPNO</t>
  </si>
  <si>
    <t>kpl</t>
  </si>
  <si>
    <t>a.</t>
  </si>
  <si>
    <t>b.</t>
  </si>
  <si>
    <t>c.</t>
  </si>
  <si>
    <t>1.</t>
  </si>
  <si>
    <t>m</t>
  </si>
  <si>
    <t>2.</t>
  </si>
  <si>
    <t>3.</t>
  </si>
  <si>
    <t>4.</t>
  </si>
  <si>
    <t>5.</t>
  </si>
  <si>
    <t>6.</t>
  </si>
  <si>
    <t>7.</t>
  </si>
  <si>
    <t>8.</t>
  </si>
  <si>
    <t>9.</t>
  </si>
  <si>
    <t>10.</t>
  </si>
  <si>
    <t>Planiranje posteljice. Fino planiranje i profiliranje posteljice, s valjanjem. Modul stišljivosti ispitan kružnom pločom promjera 30 cm treba iznositi Me = 40 MN/m2. U cijenu uračunato zbijanje, planiranje +-2,00 cm mjereno letvom dužine 4 m, ispitivanja kružnom pločom na svakih 300,00 m2 kao i geodetski radovi na određivanju visinskih kota posteljice prema izvedbenoj dokumentaciji. Obračun po m2 isplanirane i ispitane površine.</t>
  </si>
  <si>
    <t>paušal</t>
  </si>
  <si>
    <t>Glavni projektant:</t>
  </si>
  <si>
    <t xml:space="preserve">(11) Izvođač je dužan zaštititi postojeći teren s pripadajućom vegetacijom od oštećivanja tijekom izvođenja radova. Ako se površine postojećeg terena s pripadajućom vegetacijom oštete tijekom izvođenja radova, izvođač je dužan izvršiti biološku sanaciju iste, i to o svom trošku. 
</t>
  </si>
  <si>
    <t>(10) Izvođač je dužan gradilište održavati čistim, a na kraju radova treba izvesti detaljno čišćenje. Navedeni troškovi moraju biti uključeni u jedinične cijene stavaka troškovnika.</t>
  </si>
  <si>
    <t>(8) Jediničnim cijenama obuhvaćeni su troškovi uslijed isključenja i uključenja postojećih instalacija. Označavanje položaja postojećih podzemnih instalacija obračunato je zasebnom stavkom.</t>
  </si>
  <si>
    <t>(7) Radovi iskolčenja trase i objekata (sva geodetska mjerenja kojima se podaci iz projekata prije početka radova prenose na teren, iskolčenje trase, objekata i  profiliranje)  obračunati su u posebnim stavkama troškovnika. Njihova zaštita, obnavljanje i održavanje iskolčenih oznaka na terenu za cjelokupno vrijeme građenja, odnosno do predaje građevine Naručitelju moraju biti uključeni u jedinične cijene stavaka troškovnika i neće se posebno obračunavati.</t>
  </si>
  <si>
    <t>(6) Jediničnim cijenama obuhvaćeno je osiguranje kakvoće, odnosno svi troškovi prethodnih i tekućih ispitivanja osnovnih materijala, poluproizvoda i dovršenih radova u skladu s važećim tehničkim propisima, pravilnicima, normama i tehničkim uvjetima Naručitelja. Materijal i oprema, koju izvođač dobavlja i ugrađuje, mora imati isprave o sukladnosti i uvjerenja o kakvoći u skladu sa važećim zakonima i propisima (tvornička ispitivanja i atesti, certifikati sukladnosti i sl.). Sva kontrolna ispitivanja ponuđač je dužan ukalkulirati u jediničnu cijenu.</t>
  </si>
  <si>
    <t xml:space="preserve">(4) Radovi će se obračunati temeljem količina izvedenih radova, kako ih izmjeri izvođač i ovjeri nadzorni inženjer i temeljem ugovorenih jediničnih cijena. </t>
  </si>
  <si>
    <t>(1) Ponuditelj je dužan upoznati se s dokumentacijom o nabavi, zainteresirani ponuditelji mogu izvršiti pregled lokacije izvedbe radova, kako bi ponuda uključivala sve troškove potrebne za dovršetak ugovora. Ukoliko se prije predaje ponude utvrdi eventualna nepravilnost, nepotpunost ili nejasnoća u opisu određene stavke, Ponuditelj je dužan pismenim putem kontaktirati Naručitelja radi objašnjenja.</t>
  </si>
  <si>
    <t>PROJEKTANT:</t>
  </si>
  <si>
    <t>GLAVNI</t>
  </si>
  <si>
    <t>TROŠKOVNIK</t>
  </si>
  <si>
    <t>RAZINA PROJEKTA:</t>
  </si>
  <si>
    <t>INVESTITOR:</t>
  </si>
  <si>
    <t>(2) Izvođač je dužan pridržavati se svih važećih zakona, propisa i normi.  Svi radovi moraju se izvesti solidno i stručno prema važećim propisima i pravilima struke.</t>
  </si>
  <si>
    <t>(3) Za sve stavke troškovnika u kojima se navodi  patent, tip ili određeno podrijetlo ponuditelj može ponuditi „jednakovrijedno“ navedenom. Isto vrijedi i za sve navedene norme i standarde. Dokazivanje jednakovrijednosti obveza je ponuđača. Jednakovrijedna norma i standard mogu biti jedino stroži od navedene norme.</t>
  </si>
  <si>
    <t>(5) Jedinične cijene obuhvaćaju sav rad, strojeve, opremu, materijal, prijevoze, režiju gradilišta. Sav montažni i sitni materijal je uključen i ne obračunava se zasebnim stavkama. Uključene su sve vrste radova na izradi i montaži provizorija i radnih skela, sve vrste radova na montaži gradilišne opreme i provedbi svih zaštitnih mjera. Isto tako, sva ispitivanja i podešavanja; po završetku svake faze i konačna ispitivanja  i otklanjanje eventualnih nedostataka u jamstvenom roku su uključena u jedinične cijene stavaka troškovnika i neće se posebno obračunavati. Isto tako jedinične cijene obuhvaćaju izradu uputa za rukovanje i održavanje ugrađene opreme i izradu svih protokola o ispitivanju (ukoliko to nije predviđeno pojedinačnom stavkom).</t>
  </si>
  <si>
    <r>
      <t>(9) Sukladno članku 54. Zakona o gradnji (NN 153/13, 20/17, 39/19, 125/19), Izvođač radova je u cijelosti odgovoran za:
- gospodarenje građevnim otpadom nastalim tijekom građenja na gradilištu sukladno propisima i zakonu koji uređuju gospodarenje otpadom;
- oporabu i/ili zbrinjavanje građevnog otpada nastalim tijekom građenja na gradilištu sukladno propisima i zakonu koji uređuju gospodarenje otpadom;
i sukladno tome mora uračunati u sve stavke troškovnika u kojima se javlja građevinski otpad sve troškove koji proizlaze iz gore navedene obaveze Izvođača.
Sve materijale iz iskopa koji u naravi predstavljaju mineralnu sirovinu, a koji projektom nisu predviđeni za korištenje na samom gradilištu, Izvođač mora prevesti na reciklažno dvorište,</t>
    </r>
    <r>
      <rPr>
        <sz val="11"/>
        <rFont val="Calibri"/>
        <family val="2"/>
        <charset val="238"/>
        <scheme val="minor"/>
      </rPr>
      <t xml:space="preserve"> sukladno Zakonu o održivom gospodarenju otpadom.</t>
    </r>
    <r>
      <rPr>
        <sz val="11"/>
        <color theme="1"/>
        <rFont val="Calibri"/>
        <family val="2"/>
        <scheme val="minor"/>
      </rPr>
      <t xml:space="preserve">
</t>
    </r>
  </si>
  <si>
    <t xml:space="preserve">OPĆE NAPOMENE </t>
  </si>
  <si>
    <t>Z.O.P.</t>
  </si>
  <si>
    <t>PDV</t>
  </si>
  <si>
    <t>d.</t>
  </si>
  <si>
    <t>cijena [€]</t>
  </si>
  <si>
    <t>iznos  [€]</t>
  </si>
  <si>
    <t>SVEUKUPNO</t>
  </si>
  <si>
    <t>Izdizanje odnosno prilagodba okana komunalnih ili drugih instalacija.  Jedinična cijena obuhvaća vađenje poklopca i okvira poklopca, dobetoniranje betonom C 20/25, odnosno štemanje stjenki okna na novu visinu, ponovnu ugradnju okvira poklopca i poklopca, prethodno čišćenje postojećih okana te sav ostali rad, opremu i materijal potreban za potpuno dovršenje stavke. Obračun je po komadu prilagođenog okna s poklopcem.</t>
  </si>
  <si>
    <t>Označivanje instalacija. Prije početka zemljanih radova, u suradnji s predstavnicima komunalnih i javnih društava čije se instalacije nalaze u području zahvata, utvrditi i označiti položaje i dubine instalacija. Tijekom gradnje treba pratiti, da ne dođe do njihovog oštećenja. Ukoliko se instalacije oštete zbog nesavjesnog i nestručnog rada izvoditelja, njegova je dužnost popraviti oštećenja u svom trošku. 
Obračunati svi potrebni radovi, pomoćna sredstva i dr. za pronalaženje i označivanje – iskolčenje položaja postojećih instalacija.  Paušalno.</t>
  </si>
  <si>
    <t xml:space="preserve">Strojno zasjecanje asfalta i betona. Stavkom su obuhvaćena sva strojna zasijecanja asfalta na mjestima uklapanja nove i stare kolničke konstrukcije, na mjestima proširenja kolnika, zasijecanja pri izvedbi prekopa i sl. Jedinična cijena obuhvaća sav rad, opremu i materijal potreban za potpuno dovršenje stavke. Obračun je po m'.  </t>
  </si>
  <si>
    <t>Razni režijski radovi. U cijenu sata rada uključeni su svi troškovi izvođača. Obračun po stvarno utrošenim satima rada što se utvrđuje nalogom nadzornog inženjera.</t>
  </si>
  <si>
    <t>polukvalificirani radnik (PKV)</t>
  </si>
  <si>
    <t>kvalificirani radnik (KV)</t>
  </si>
  <si>
    <t>visokokvalificirani radnik (VKV)</t>
  </si>
  <si>
    <t>h</t>
  </si>
  <si>
    <t>Martin Brnelić, mag.ing.aedif.</t>
  </si>
  <si>
    <t xml:space="preserve">MARTIN BRNELIĆ, mag.ing.aedif. </t>
  </si>
  <si>
    <t>Uklanjanje građevina uz trasu. Rušenje postojećih građevina od betona, kamena i sl. materijala. Materijal od porušenih građevina treba zbrinuti sukladno Zakonu o gospodarenju otpadom na reciklažno dvorište, a mjesto rušenja treba počistiti. U cijenu uračunato uklanjane betonski, kameno - bet. zidovi, podloge, stubišta, betonski rubnjaci i sl., odvoz na deponiju i čišćenje. Obračun po m3.</t>
  </si>
  <si>
    <t>Ljevanoželjezni poklopac</t>
  </si>
  <si>
    <t>vodovod</t>
  </si>
  <si>
    <t>Privremena regulacija prometa za cijelo vrijeme gradnje.
Izrada projekta privremene regulacije prometa za vrijeme izvođenja radova na koji se treba ishoditi suglasnost upravitelja ceste (JLS), dopreme i postave prometne signalizacije.
Prometnu regulaciju treba prilagoditi faznosti gradnje te ju održavati u ispravnom stanju za cijelo vrijeme gradnje. Obračun po kompletu izrađenog elaborata s pribavljenom suglasnosti upravitelja ceste.</t>
  </si>
  <si>
    <t>TEHNIČKO RJEŠENJE</t>
  </si>
  <si>
    <t>sanitarna odvodnja</t>
  </si>
  <si>
    <t>elektroinstalacije (elektroopskrba i javna rasvjeta)</t>
  </si>
  <si>
    <t>EKI</t>
  </si>
  <si>
    <t xml:space="preserve">Geodetske usluge na gradilištu. Stavka uključuje sve potrebne geodetske usluge na gradilištu: iskolčenje, osiguranje iskolčenja, provjera visina nivelete i dr. Geodetski elaborati nisu uključeni u cijenu, već samo inženjerska geodezija. U cijenu su uključeni svi potrebni troškovi. </t>
  </si>
  <si>
    <t>11.</t>
  </si>
  <si>
    <t>12.</t>
  </si>
  <si>
    <t>TROŠKOVNIK - TEHNIČKO RJEŠENJE UREĐENJA DIJELA JAVNE POVRŠINE NA K.Č. 8141/1 K.O. PUNAT</t>
  </si>
  <si>
    <t>Travanj  2025. godine</t>
  </si>
  <si>
    <t>TR -122-25</t>
  </si>
  <si>
    <t>NAZIV ELABORATA</t>
  </si>
  <si>
    <t>OPĆINA PUNAT
NOVI PUT 2, 51512 PUNAT
OIB: 59398328383</t>
  </si>
  <si>
    <t>Cestovne kape</t>
  </si>
  <si>
    <t>Odvoz iskopanog materijala:Prijevoz na ovlašteno odlagalište građevinskog materijala iz iskopa svih kategorija, na udaljenost do 20 km. Prijevoz do mjesta istovara s razastiranjem, te potrebnim osiguranjem na gradilištu i javnim prometnicama.  Količina prevezenog materijala mjeri se u  kubičnim metrima iskopanog sraslog materijala prema projektu i stvarno prevezenog na određenu udaljenost. Izvedba, kontrola kakvoće i obračun prema OTU 2-07.</t>
  </si>
  <si>
    <t>Strojni plitki iskop tla  na trasi, bez obzira na kategoriju terena. Prema odredbama projekta s utovarom u prijevozno sredstvo (prijevoz je obračunat u zasebnoj stavci). Rad se mjeri u kubičnim metrima stvarno iskopanog materijala, mjereno u sraslom stanju, a u jediničnu cijenu uračunati su svi radovi na iskopu materijala sa utovarom u prijevozna sredstva, radovi na uređenju i čišćenju pokosa od labilnih blokova i rastresitog materijala, planiranje iskopanih i susjednih površina.  Izvedba, kontrola kakvoće i obračun prema OTU 2-02.</t>
  </si>
  <si>
    <r>
      <t xml:space="preserve">Donji nosivi sloj (tampon). Izrada donjeg nosivog sloja podloge kolne konstrukcije od drobljenog kamenog materijala. Izradi ovog sloja smije se pristupiti kad nadzorni inženjer primi planum donjeg stroja (posteljicu) u pogledu ravnosti, poprečnih nagiba, pravilno izvedene odvodnje i zbijenosti. Materijal za izradu ovog sloja je drobljeni kamen proizveden od zdrave, homogene i čvrste stijenske mase, a mora odgovarati važećim standardima. Kvalitetu stijenske mase treba dokazati uvjerenjem o kakvoći, ne starijim od godinu dana. Debljina sloja određena je projektom. Traženi modul stišljivosti ispitan kružnom pločom promjera 30 cm iznosi Me </t>
    </r>
    <r>
      <rPr>
        <u/>
        <sz val="11"/>
        <color theme="1"/>
        <rFont val="Calibri"/>
        <family val="2"/>
        <charset val="238"/>
        <scheme val="minor"/>
      </rPr>
      <t>&gt;</t>
    </r>
    <r>
      <rPr>
        <sz val="11"/>
        <color theme="1"/>
        <rFont val="Calibri"/>
        <family val="2"/>
        <scheme val="minor"/>
      </rPr>
      <t>80 MN/m2.
Obračun po m3 izvedenog sloja.</t>
    </r>
  </si>
  <si>
    <t>OBORINSKA ODVODNJA</t>
  </si>
  <si>
    <t>Osiguranje rova za vrijeme izvedbe radova: a. zaštitna drvena ograda s obije strane rova, b. privremena prometna signalizacija. Navedene radove izvesti sukladno pravilima i propisima o sigurnosti u prometu i zaštiti na radu.</t>
  </si>
  <si>
    <t>Kompletna izrada i postava privremenih prijelaza - mostića preko kanala gradilišta za prijelaz pješaka, za vrijeme izvođenja radova. Potrebna je izrada mostića na način da se mogu upotrebljavati višekratno, što znači po završetku određene dionice planirana je njihova demontaža, preseljnje na novu lokaciju i ponovna montaža. Jedinična cijena stavka uključuje sve potrebne radove, materijale, pomoćna sredstva i transporte za kompletnu izvedbu stavke.</t>
  </si>
  <si>
    <t>Mostić za pješake, širine 0,80 m.
Mostiće izraditi od odgovarajućih drvenih profila i mosnica. Prijelaz mora imati obostranu ogradu visine 1,00 m. Izrada u svemu prema propisima zaštite na radu. Izrada, postava i demontaža mostića. 
Obračun po komadu izvedenog pješačkog mostića.</t>
  </si>
  <si>
    <t xml:space="preserve">Strojni iskop rova za oborinsku odvodnju. Iskop rova bez obzira na kategoriju. Na pozicijama gdje se ustanovi položaj drugih instalacija radove je potrebno izvoditi pažljivo uz ručni iskop (obračunato zasebno). Rov iskopati prema dimenzijama iz poprečnog presjeka rova. Stranice iskopa zasijeći u nagibu 1:1, dno rova široko je kao profil cijevi uvećano za 60 cm.  Količina iskopa uključuje proširenje i produbljenje rova na mjestima gradnje revizijskih okana i slivnika kao i količinu iskopa za ugradnju linijske rešetke. Dno rova planirati s točnošću od +/-3 cm. Sve troškove nastale zbog oštećenja izazvanih nestručnim radom i neprimjerene zaštite, snosi izvoditelj radova.  Sva proširenja i produbljenja koja nastanu uslijed neravnomjernosti iskopa ili kao posljedica zarušavanja neće se obračunati već moraju biti uračunati u jediničnu cijenu iskopa. Produbljenja i proširenja nastala zbog pogrešnog iskopa ili prekopa, svi pokosi stranica iskopa bez obzira na kategoriju zemljišta, odroni i obrušavanja uslijed nepažnje ili atmosferskih utjecaja, radovi na zaštiti postojećih instalacija, kao i svi prateći radovi vezani za iskop neće se posebno priznavati niti u naročito otežanim okolnostima. </t>
  </si>
  <si>
    <t xml:space="preserve">Stoga sve gore navedeno treba uključiti u jediničnu cijenu rada. Ako se ukaže potreba izvesti razupiranje rova. U cijenu je uračunato strojno zbijanje dna rova do potrebne zbijenosti od Ms≥40 MN/m2, te čišćenje rova od obrušenog materijala u svim fazama gradnje. Obračun će se obaviti prema stvarno izvedenom iskopu (prema dokaznici), bez priznavanja viška radova uzrokovanih nepažnjom izvođača (prekopi, obrušavanja, greške u prenošenju kota i sl.). U cijenu ulazi sav potreban rad i materijal, te ukrcaj u vozilo i prijevoz na privremeno odlagalište na gradilištu koje osigurava izvođač. U cijenu iskopa uključeno je i eventualno crpljenje vode iz iskopa, te svi potrebni strojevi za crpljenje vode. 
Obračun po m3 iskopanog rova.  </t>
  </si>
  <si>
    <t>Ručni iskop materijala "B" kategorije u blizini postojećih instalacija s odbacivanjem materijala u stranu. Cijena uključuje sav potreban rad i materijal, prijenose i prijevoze. Obračun po m3 iskopa.</t>
  </si>
  <si>
    <t>Zatrpavanje rova. Zatrpavanje rova probranim materijalom iz iskopa, nakon kompletne izvedbe okana, ugradnje cijevi, betonske podloge i bočnog osiguranja cijevi. Zatrpavanje obavljati u slojevima, u debljini od najviše 30 cm, s polijevanjem vodom, i odgovarajućim ručnim ili strojnim nabijanjem, do potrebne zbijenosti. Zatrpavanje i zbijanje izvesti do tamponskog sloja kolničke i pješačke konstrukcije, odnosno vrha posteljice na modul stišljivosti Ms≥40 MPa.  Radove obavljati u svemu prema O.T.U. (općim i tehn. uvjetima), za tu vrstu radova. Materijal mora zadovoljiti zahtjeve prema poglavlju 2.09 OTU-a. 
Kontrolu i tekuća ispitivanja treba usmjeriti prema modulu stišljivosti i stupnju zbijenosti.
U pogledu kvalitete izrade primjenjivati će se standard HRN U. B1. 038. ili jednakovrijedan.
Jediničnom cijenom obuhvaćeni su svi troškovi nabave, prijevoza i prijenosa materijala na i po gradilištu, njegove ugradbe, i svega ostalog što je potrebno za potpuno dovršenje stavke.
Obračun po m3 ugrađenog materijala u zbijenom stanju.</t>
  </si>
  <si>
    <t>Izrada slivnika - PEHD DN 500, na podlozi od betona klase C20/25 (debljine 15 cm). Stavka uključuje betoniranje obloge  oko PVC cijevi debljine 15 cm sa izradom, postavom i skidanjem oplate, te prijenosom i ugradnjom betona kao i prethodnu izvedbu betonske podloge debljine 10 cm mršavim betonom. Dubina taložnice min. 100 cm, prosječne svijetle visine h=1,80 m. Betonsku ogrlicu za lijevanoželjeznu kanalizacijsku rešetku kao i ugradnju iste izvesti usporedno s polaganjem završnog sloja. Stavka uključuje nabavu, prijevoz i ugradnju cijevi i betona. U cijenu stavke su uključeni svi potrebni materijali i radovi potrebni za njeno izvršenje, te ispitivanje vodonepropusnosti.  Obračun je komadu kompletno izvedenog slivnika, osim dobave, dopreme i ugradnje slivničke rešetke što je obračunato zasebnom stavkom. Izvedba, kontrola kakvoće i obračun prema OTU 3-04.5.</t>
  </si>
  <si>
    <t>Zaštita, osiguranje ili pridržavanje - podupiranje svih postojećih podzemnih instalacija, koje prolaze poprijeko iskopanog kanala ili koje vode paralelno s trasom. Osiguranje i podupiranje instalacija izvesti prema uvijetima i uputama nadležne službe vlasnika instalacija. Po potrebi izraditi izvedbeno rješenje zaštite instalacija i ovjeriti ga kod Nadzorne i ovlaštene službe. Jedinična cijena stavke uključuje sav potreban rad, materijal, pomoćna sredstva i transporte za izvedbu stavke.</t>
  </si>
  <si>
    <t>obračun po komadu mjesta križanja</t>
  </si>
  <si>
    <t xml:space="preserve"> - s jednom rešetkom</t>
  </si>
  <si>
    <t>Dobava, doprema i postavljanje lijevano-želj. slivničke rešetke ravne s ugrađenim vijkom protiv ispadanja, nosivosti 400 kN (prema normi HRN EN124 ili jednakovrijednoj). U cijenu ulaze sav potreban rad i materijal, prijevozi i prijenosi te geodetsko određivanje visinske kote rešetke, i  sve ostalo potrebno za kompletno dovršenje stavke. Obračun po komadu ugrađene rešetke.</t>
  </si>
  <si>
    <t>Izrada kanalizacijskog kolektora. Dobava i doprema do mjesta ugradbe kanalizacijskih PP rebrastih cijevi nazivne krutosti SN 8 kN/m2 proizvedene prema standardu EN 13476–1 s dvostrukom utičnom spojnicom te sa svim spojnim materijalom. Cijevi su duljine 6,00 m. Način spajanja cijevi međusobno i na revizijska okna mora osiguravati trajnu vodonepropusnost svih spojeva. Uz cijevi obavezno dobaviti i atest proizvoditelja. Uz cijevi nabaviti i dopremiti i potrebno oruđe za montažu cijevi prema uputama proizvoditelja.
Obračun po m'  
U cijenu ulazi:  
- tlačna proba (ispitivanje na vodonepropusnost) nakon zatrpavanja (opterećenja) središnjeg dijela cijevi materijalom dovezenim za zatrpavanje rova,
- svi prijevozi, 
- geodetski radovi na određivaju horizontalne dispozicije cijevi, prema izvedbenoj dokumentaciji. 
Obračun po m' ugrađenog kolektora.</t>
  </si>
  <si>
    <t>DN 250</t>
  </si>
  <si>
    <t>DN 160</t>
  </si>
  <si>
    <t>Račva 160/250</t>
  </si>
  <si>
    <t>Koljena 250</t>
  </si>
  <si>
    <t>Odvoz iskopanog materijala. Ukrcaj, prijevoz i iskrcaj viška iskopanog materijala na reciklažno dvorište sa zbrinjavanjem sukladno Zakonu o održivom gospodarenju otpadom odvozom na reciklažno dvorište, udaljeno do 20Km, bez obzira na vrstu vozila i kategoriju. Zbrinjavanje materijala sukladno Zakonu o održivom gospodarenju otpadom osigurava izvođač radova.
Obračun po m3 prevezenog materijala u sraslom stanju.</t>
  </si>
  <si>
    <t xml:space="preserve">Izvedba spoja novog oborinskog kolektora, promjera Ø 250 mm  na postojeći sustav oborinske odvodnje (betonski kanal). Stavaka obuhvaća sav rad, opremu i materijal potreban za potpuno dovršenje stavke. Obračun po komadu kompletno izvedenog spoja. </t>
  </si>
  <si>
    <t>obračun po m' paralelne trase</t>
  </si>
  <si>
    <t>13.</t>
  </si>
  <si>
    <t>Izrada armirano betonske ploče kolničke konstrukcije debljine 15 cm, armirane mrežastom armaturom Q-188, u svemu prema detaljima iz projekta. U jediničnu cijenu uključeni su planiranje podloge, nabava, doprema i ugradnja betona klase C 30/37, razreda izloženosti XF4, oplata, vibriranje i njega betona. 
NAPOMENE:
Dilataciju ploče izvesti poprečno svakih 4m.
Obračun po m2 izvedene betonske ploče.</t>
  </si>
  <si>
    <t>kg</t>
  </si>
  <si>
    <t>Pažljivi ručni iskop uz postojeće instalacije, bez obzira na kategoriju terena. Materijal se odlaže u stranu. Obračun po m3 stvarno izvedenog iskopa.</t>
  </si>
  <si>
    <t>Strojno-ručni iskop rova za temelj parapetnog zida bez obzira na kategoriju materijala. Materijal od iskopa odlaže se u stranu. Obračun po m3 stvarno izvedenog iskopa.</t>
  </si>
  <si>
    <t>Nabava, prijevoz i ugradnja armature, armaturne mreže i šipke B500B.  Obračun je po kg ugrađene armature, a u cijenu su uključeni nabava i prijevoz čelika za armiranje; razvrstavanje i čišćenje, sječenje i savijanje; prijevozi i prijenosi; postavljanje, podlaganje i vezanje te eventualno zavarivanje; uključivo sav rad i materijal potreban za dovršenje i postavljanje u projektirani položaj te izrada skela za rad na postavljanju armature. Izvedba, kontrola kakvoće i obračun po kilogramu ugrađene armature i  OTU 7-00.2.3. i 7-01.5.</t>
  </si>
  <si>
    <t>Izrada betonske posteljice i obloge cijevi od betona klase C 16/20.  U cijeni je uključena nabava i prijevoz materijala kao i izrada posteljice i obloge cijevi. U stavku je uračunato  planiranje podloge, nabava, doprema i ugradnja betona. obračun po m3 ugrađenog betona.</t>
  </si>
  <si>
    <t xml:space="preserve"> - s dvije rešetke</t>
  </si>
  <si>
    <t>Dobava, doprema i ugradnja lijevano željeznog prefabriciranog elementa - olučnjaka s revizijom za spajanje krovne vertikale, bez proumirisnog uloška i bez sifona. Veličina ulaznog otvora min DN 120. Prihvatljivo je rješenje s kvadratnim ili kružnim poklopcem. Ugradnja prema detalju u nacrtu. Stavka uključuje sav potreban rad i materijal, obračun po komadu kompletno izvedenog olučnjaka.</t>
  </si>
  <si>
    <t>Dobava, doprema i ugradnja betona klase C16/20 u temelj parapetnog kamenog zida dimenzija 50×30 cm, bez predviđene oplate. Obračun po m3 ugrađenog betona.</t>
  </si>
  <si>
    <t>Izrada parapetnog zida od grubo klesanog lomljenog kamena s jednim kamenim licem. Zid se izvodi ugradnjom kamena s prednje strane dok se stražnja strana zalaže betonom, bez potrebe za izvedbom jednostrane oplate. Dimenzije zida su cca 0.4×0.65 m, duljina cca 4 m. Na vrhu se izvodi kapa od cementnog morta. Stavka uključuje sav potreban rad i materijal, prijevoze i prijenose. Obračun po m3 izvedenog zida.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</si>
</sst>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1]_-;\-* #,##0.00\ [$€-1]_-;_-* &quot;-&quot;??\ [$€-1]_-;_-@_-"/>
    <numFmt numFmtId="165" formatCode="#,##0.00&quot;      &quot;;\-#,##0.00&quot;      &quot;;&quot; -&quot;#&quot;      &quot;;@\ "/>
  </numFmts>
  <fonts count="22">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sz val="11"/>
      <name val="Calibri"/>
      <family val="2"/>
      <charset val="238"/>
      <scheme val="minor"/>
    </font>
    <font>
      <b/>
      <u/>
      <sz val="11"/>
      <name val="Calibri"/>
      <family val="2"/>
      <charset val="238"/>
      <scheme val="minor"/>
    </font>
    <font>
      <sz val="11"/>
      <color rgb="FFFF0000"/>
      <name val="Calibri"/>
      <family val="2"/>
      <scheme val="minor"/>
    </font>
    <font>
      <b/>
      <sz val="18"/>
      <color theme="1"/>
      <name val="Calibri"/>
      <family val="2"/>
      <charset val="238"/>
      <scheme val="minor"/>
    </font>
    <font>
      <sz val="10"/>
      <name val="Arial"/>
      <family val="2"/>
      <charset val="238"/>
    </font>
    <font>
      <sz val="10"/>
      <color theme="1"/>
      <name val="Tahoma"/>
      <family val="2"/>
      <charset val="238"/>
    </font>
    <font>
      <sz val="11"/>
      <name val="Times New Roman CE"/>
      <charset val="238"/>
    </font>
    <font>
      <sz val="8"/>
      <name val="Calibri"/>
      <family val="2"/>
      <scheme val="minor"/>
    </font>
    <font>
      <u/>
      <sz val="11"/>
      <color theme="1"/>
      <name val="Calibri"/>
      <family val="2"/>
      <charset val="238"/>
      <scheme val="minor"/>
    </font>
    <font>
      <sz val="12"/>
      <color rgb="FF000000"/>
      <name val="Helvetica Neue"/>
    </font>
    <font>
      <b/>
      <sz val="10"/>
      <color rgb="FFFF0000"/>
      <name val="Calibri"/>
      <family val="2"/>
      <charset val="238"/>
      <scheme val="minor"/>
    </font>
    <font>
      <b/>
      <sz val="10"/>
      <name val="Calibri"/>
      <family val="2"/>
      <charset val="23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6">
    <xf numFmtId="0" fontId="0" fillId="0" borderId="0"/>
    <xf numFmtId="0" fontId="9" fillId="0" borderId="0"/>
    <xf numFmtId="0" fontId="14" fillId="0" borderId="0"/>
    <xf numFmtId="0" fontId="15" fillId="0" borderId="0"/>
    <xf numFmtId="0" fontId="16" fillId="0" borderId="0"/>
    <xf numFmtId="43" fontId="16" fillId="0" borderId="0" applyFont="0" applyFill="0" applyBorder="0" applyAlignment="0" applyProtection="0"/>
    <xf numFmtId="0" fontId="14" fillId="0" borderId="0"/>
    <xf numFmtId="0" fontId="7" fillId="0" borderId="0"/>
    <xf numFmtId="0" fontId="14" fillId="0" borderId="0"/>
    <xf numFmtId="9" fontId="14" fillId="0" borderId="0" applyFont="0" applyFill="0" applyBorder="0" applyAlignment="0" applyProtection="0"/>
    <xf numFmtId="165" fontId="14" fillId="0" borderId="0" applyFill="0" applyBorder="0" applyAlignment="0" applyProtection="0"/>
    <xf numFmtId="0" fontId="5" fillId="0" borderId="0"/>
    <xf numFmtId="0" fontId="15" fillId="0" borderId="0"/>
    <xf numFmtId="0" fontId="14" fillId="0" borderId="0">
      <alignment horizontal="justify" vertical="top" wrapText="1"/>
    </xf>
    <xf numFmtId="0" fontId="5" fillId="0" borderId="0"/>
    <xf numFmtId="0" fontId="19" fillId="0" borderId="0"/>
  </cellStyleXfs>
  <cellXfs count="109">
    <xf numFmtId="0" fontId="0" fillId="0" borderId="0" xfId="0"/>
    <xf numFmtId="0" fontId="8" fillId="3" borderId="7" xfId="0" applyFont="1" applyFill="1" applyBorder="1" applyAlignment="1">
      <alignment horizontal="center"/>
    </xf>
    <xf numFmtId="0" fontId="8" fillId="3" borderId="4" xfId="0" applyFont="1" applyFill="1" applyBorder="1" applyAlignment="1">
      <alignment horizontal="center"/>
    </xf>
    <xf numFmtId="0" fontId="8" fillId="4" borderId="10" xfId="0" applyFont="1" applyFill="1" applyBorder="1" applyAlignment="1">
      <alignment horizontal="center"/>
    </xf>
    <xf numFmtId="4" fontId="0" fillId="0" borderId="0" xfId="0" applyNumberFormat="1"/>
    <xf numFmtId="4" fontId="8" fillId="3" borderId="7" xfId="0" applyNumberFormat="1" applyFont="1" applyFill="1" applyBorder="1" applyAlignment="1">
      <alignment horizontal="center"/>
    </xf>
    <xf numFmtId="4" fontId="8" fillId="4" borderId="10" xfId="0" applyNumberFormat="1" applyFont="1" applyFill="1" applyBorder="1" applyAlignment="1">
      <alignment horizontal="center"/>
    </xf>
    <xf numFmtId="4" fontId="8" fillId="3" borderId="4" xfId="0" applyNumberFormat="1" applyFont="1" applyFill="1" applyBorder="1" applyAlignment="1">
      <alignment horizontal="center"/>
    </xf>
    <xf numFmtId="0" fontId="0" fillId="0" borderId="0" xfId="0" applyAlignment="1">
      <alignment vertical="top"/>
    </xf>
    <xf numFmtId="0" fontId="8" fillId="3" borderId="6" xfId="0" applyFont="1" applyFill="1" applyBorder="1" applyAlignment="1">
      <alignment horizontal="center" vertical="top"/>
    </xf>
    <xf numFmtId="0" fontId="8" fillId="3" borderId="3" xfId="0" applyFont="1" applyFill="1" applyBorder="1" applyAlignment="1">
      <alignment horizontal="center" vertical="top"/>
    </xf>
    <xf numFmtId="0" fontId="8" fillId="3" borderId="7" xfId="0" applyFont="1" applyFill="1" applyBorder="1" applyAlignment="1">
      <alignment horizontal="center" vertical="top"/>
    </xf>
    <xf numFmtId="0" fontId="8" fillId="4" borderId="10" xfId="0" applyFont="1" applyFill="1" applyBorder="1" applyAlignment="1">
      <alignment horizontal="center" vertical="top"/>
    </xf>
    <xf numFmtId="0" fontId="8" fillId="3" borderId="4" xfId="0" applyFont="1" applyFill="1" applyBorder="1" applyAlignment="1">
      <alignment horizontal="left" vertical="top"/>
    </xf>
    <xf numFmtId="4" fontId="0" fillId="0" borderId="0" xfId="0" applyNumberFormat="1" applyAlignment="1">
      <alignment horizontal="right"/>
    </xf>
    <xf numFmtId="4" fontId="8" fillId="3" borderId="8" xfId="0" applyNumberFormat="1" applyFont="1" applyFill="1" applyBorder="1" applyAlignment="1">
      <alignment horizontal="right"/>
    </xf>
    <xf numFmtId="4" fontId="8" fillId="4" borderId="11" xfId="0" applyNumberFormat="1" applyFont="1" applyFill="1" applyBorder="1" applyAlignment="1">
      <alignment horizontal="right"/>
    </xf>
    <xf numFmtId="0" fontId="0" fillId="0" borderId="0" xfId="0" applyAlignment="1">
      <alignment vertical="top" wrapText="1"/>
    </xf>
    <xf numFmtId="0" fontId="8" fillId="2" borderId="3" xfId="0" applyFont="1" applyFill="1" applyBorder="1" applyAlignment="1">
      <alignment horizontal="center" vertical="top"/>
    </xf>
    <xf numFmtId="0" fontId="8" fillId="2" borderId="4" xfId="0" applyFont="1" applyFill="1" applyBorder="1" applyAlignment="1">
      <alignment vertical="top"/>
    </xf>
    <xf numFmtId="0" fontId="8" fillId="2" borderId="4" xfId="0" applyFont="1" applyFill="1" applyBorder="1"/>
    <xf numFmtId="4" fontId="8" fillId="2" borderId="4" xfId="0" applyNumberFormat="1" applyFont="1" applyFill="1" applyBorder="1"/>
    <xf numFmtId="4" fontId="8" fillId="2" borderId="5" xfId="0" applyNumberFormat="1" applyFont="1" applyFill="1" applyBorder="1" applyAlignment="1">
      <alignment horizontal="right"/>
    </xf>
    <xf numFmtId="0" fontId="8" fillId="0" borderId="0" xfId="0" applyFont="1"/>
    <xf numFmtId="0" fontId="8" fillId="4" borderId="9" xfId="0" applyFont="1" applyFill="1" applyBorder="1" applyAlignment="1">
      <alignment horizontal="center" vertical="top"/>
    </xf>
    <xf numFmtId="2" fontId="0" fillId="0" borderId="0" xfId="0" applyNumberFormat="1" applyAlignment="1">
      <alignment vertical="top" wrapText="1"/>
    </xf>
    <xf numFmtId="0" fontId="0" fillId="0" borderId="0" xfId="0" applyAlignment="1">
      <alignment horizontal="center" vertical="top"/>
    </xf>
    <xf numFmtId="2" fontId="11" fillId="0" borderId="0" xfId="0" applyNumberFormat="1" applyFont="1" applyAlignment="1">
      <alignment vertical="top" wrapText="1"/>
    </xf>
    <xf numFmtId="0" fontId="0" fillId="0" borderId="0" xfId="0" applyAlignment="1">
      <alignment horizontal="left" vertical="top"/>
    </xf>
    <xf numFmtId="2" fontId="12" fillId="0" borderId="0" xfId="0" applyNumberFormat="1" applyFont="1" applyAlignment="1">
      <alignment vertical="top" wrapText="1"/>
    </xf>
    <xf numFmtId="2" fontId="13" fillId="0" borderId="0" xfId="0" applyNumberFormat="1" applyFont="1" applyAlignment="1">
      <alignment horizontal="center" vertical="center" wrapText="1"/>
    </xf>
    <xf numFmtId="0" fontId="8" fillId="2" borderId="15" xfId="0" applyFont="1" applyFill="1" applyBorder="1" applyAlignment="1">
      <alignment horizontal="center" vertical="top"/>
    </xf>
    <xf numFmtId="0" fontId="8" fillId="2" borderId="12" xfId="0" applyFont="1" applyFill="1" applyBorder="1" applyAlignment="1">
      <alignment vertical="top"/>
    </xf>
    <xf numFmtId="0" fontId="8" fillId="2" borderId="12" xfId="0" applyFont="1" applyFill="1" applyBorder="1"/>
    <xf numFmtId="4" fontId="8" fillId="2" borderId="12" xfId="0" applyNumberFormat="1" applyFont="1" applyFill="1" applyBorder="1"/>
    <xf numFmtId="4" fontId="8" fillId="2" borderId="16" xfId="0" applyNumberFormat="1" applyFont="1" applyFill="1" applyBorder="1" applyAlignment="1">
      <alignment horizontal="right"/>
    </xf>
    <xf numFmtId="0" fontId="8" fillId="3" borderId="3" xfId="0" applyFont="1" applyFill="1" applyBorder="1" applyAlignment="1">
      <alignment vertical="top"/>
    </xf>
    <xf numFmtId="0" fontId="8" fillId="3" borderId="4" xfId="0" applyFont="1" applyFill="1" applyBorder="1" applyAlignment="1">
      <alignment vertical="top"/>
    </xf>
    <xf numFmtId="10" fontId="8" fillId="3" borderId="4" xfId="0" applyNumberFormat="1" applyFont="1" applyFill="1" applyBorder="1"/>
    <xf numFmtId="4" fontId="8" fillId="3" borderId="4" xfId="0" applyNumberFormat="1" applyFont="1" applyFill="1" applyBorder="1"/>
    <xf numFmtId="164" fontId="8" fillId="3" borderId="5" xfId="0" applyNumberFormat="1" applyFont="1" applyFill="1" applyBorder="1" applyAlignment="1">
      <alignment horizontal="right"/>
    </xf>
    <xf numFmtId="164" fontId="0" fillId="0" borderId="0" xfId="0" applyNumberFormat="1" applyAlignment="1">
      <alignment horizontal="right"/>
    </xf>
    <xf numFmtId="0" fontId="6" fillId="4" borderId="3" xfId="0" applyFont="1" applyFill="1" applyBorder="1" applyAlignment="1">
      <alignment horizontal="center" vertical="top"/>
    </xf>
    <xf numFmtId="0" fontId="8" fillId="4" borderId="4" xfId="0" applyFont="1" applyFill="1" applyBorder="1" applyAlignment="1">
      <alignment horizontal="left" vertical="top"/>
    </xf>
    <xf numFmtId="0" fontId="8" fillId="4" borderId="4" xfId="0" applyFont="1" applyFill="1" applyBorder="1" applyAlignment="1">
      <alignment horizontal="center"/>
    </xf>
    <xf numFmtId="4" fontId="8" fillId="4" borderId="4" xfId="0" applyNumberFormat="1" applyFont="1" applyFill="1" applyBorder="1" applyAlignment="1">
      <alignment horizontal="center"/>
    </xf>
    <xf numFmtId="164" fontId="8" fillId="4" borderId="5" xfId="0" applyNumberFormat="1" applyFont="1" applyFill="1" applyBorder="1" applyAlignment="1">
      <alignment horizontal="right"/>
    </xf>
    <xf numFmtId="0" fontId="8" fillId="0" borderId="0" xfId="0" applyFont="1" applyAlignment="1">
      <alignment horizontal="center" vertical="top"/>
    </xf>
    <xf numFmtId="0" fontId="8" fillId="0" borderId="0" xfId="0" applyFont="1" applyAlignment="1">
      <alignment vertical="top"/>
    </xf>
    <xf numFmtId="4" fontId="8" fillId="0" borderId="0" xfId="0" applyNumberFormat="1" applyFont="1"/>
    <xf numFmtId="4" fontId="8" fillId="0" borderId="0" xfId="0" applyNumberFormat="1" applyFont="1" applyAlignment="1">
      <alignment horizontal="right"/>
    </xf>
    <xf numFmtId="0" fontId="0" fillId="0" borderId="17" xfId="0" applyBorder="1"/>
    <xf numFmtId="2" fontId="10" fillId="0" borderId="0" xfId="0" applyNumberFormat="1" applyFont="1" applyAlignment="1">
      <alignment vertical="top" wrapText="1"/>
    </xf>
    <xf numFmtId="0" fontId="8" fillId="2" borderId="20" xfId="0" applyFont="1" applyFill="1" applyBorder="1" applyAlignment="1">
      <alignment horizontal="center" vertical="top"/>
    </xf>
    <xf numFmtId="0" fontId="0" fillId="0" borderId="17" xfId="0" applyBorder="1" applyAlignment="1">
      <alignment vertical="top"/>
    </xf>
    <xf numFmtId="0" fontId="21" fillId="0" borderId="0" xfId="0" applyFont="1" applyAlignment="1">
      <alignment vertical="top"/>
    </xf>
    <xf numFmtId="0" fontId="20" fillId="0" borderId="0" xfId="0" applyFont="1" applyAlignment="1">
      <alignment vertical="top" wrapText="1"/>
    </xf>
    <xf numFmtId="0" fontId="0" fillId="0" borderId="1" xfId="0" applyBorder="1" applyAlignment="1">
      <alignment horizontal="center" vertical="top"/>
    </xf>
    <xf numFmtId="0" fontId="0" fillId="0" borderId="1" xfId="0" applyBorder="1" applyAlignment="1">
      <alignment vertical="top" wrapText="1"/>
    </xf>
    <xf numFmtId="0" fontId="0" fillId="0" borderId="1" xfId="0" applyBorder="1" applyAlignment="1">
      <alignment horizontal="center"/>
    </xf>
    <xf numFmtId="4" fontId="0" fillId="0" borderId="1" xfId="0" applyNumberFormat="1" applyBorder="1" applyAlignment="1">
      <alignment horizontal="center"/>
    </xf>
    <xf numFmtId="4" fontId="0" fillId="0" borderId="1" xfId="0" applyNumberFormat="1" applyBorder="1" applyAlignment="1">
      <alignment horizontal="right"/>
    </xf>
    <xf numFmtId="0" fontId="2" fillId="0" borderId="14" xfId="0" applyFont="1" applyBorder="1" applyAlignment="1">
      <alignment horizontal="center" vertical="top"/>
    </xf>
    <xf numFmtId="0" fontId="1" fillId="0" borderId="13" xfId="0" applyFont="1" applyBorder="1" applyAlignment="1">
      <alignment horizontal="left" vertical="top" wrapText="1"/>
    </xf>
    <xf numFmtId="0" fontId="3" fillId="0" borderId="13" xfId="0" applyFont="1" applyBorder="1" applyAlignment="1">
      <alignment horizontal="center"/>
    </xf>
    <xf numFmtId="4" fontId="4" fillId="0" borderId="13" xfId="0" applyNumberFormat="1" applyFont="1" applyBorder="1" applyAlignment="1">
      <alignment horizontal="center"/>
    </xf>
    <xf numFmtId="4" fontId="4" fillId="0" borderId="2" xfId="0" applyNumberFormat="1" applyFont="1" applyBorder="1" applyAlignment="1">
      <alignment horizontal="right"/>
    </xf>
    <xf numFmtId="0" fontId="2" fillId="0" borderId="1" xfId="0" applyFont="1" applyBorder="1" applyAlignment="1">
      <alignment horizontal="center" vertical="top"/>
    </xf>
    <xf numFmtId="0" fontId="4" fillId="0" borderId="1" xfId="0" applyFont="1" applyBorder="1" applyAlignment="1">
      <alignment horizontal="left" vertical="top" wrapText="1"/>
    </xf>
    <xf numFmtId="0" fontId="4" fillId="0" borderId="1" xfId="0" applyFont="1" applyBorder="1" applyAlignment="1">
      <alignment horizontal="center"/>
    </xf>
    <xf numFmtId="4" fontId="4" fillId="0" borderId="1" xfId="0" applyNumberFormat="1" applyFont="1" applyBorder="1" applyAlignment="1">
      <alignment horizontal="center"/>
    </xf>
    <xf numFmtId="0" fontId="0" fillId="0" borderId="2" xfId="0" applyBorder="1" applyAlignment="1">
      <alignment horizontal="center" vertical="top"/>
    </xf>
    <xf numFmtId="0" fontId="0" fillId="0" borderId="2" xfId="0" applyBorder="1" applyAlignment="1">
      <alignment vertical="top" wrapText="1"/>
    </xf>
    <xf numFmtId="0" fontId="0" fillId="0" borderId="2" xfId="0" applyBorder="1" applyAlignment="1">
      <alignment horizontal="center"/>
    </xf>
    <xf numFmtId="4" fontId="4" fillId="0" borderId="2" xfId="0" applyNumberFormat="1" applyFont="1" applyBorder="1" applyAlignment="1">
      <alignment horizontal="center"/>
    </xf>
    <xf numFmtId="0" fontId="0" fillId="0" borderId="19" xfId="0" applyBorder="1" applyAlignment="1">
      <alignment horizontal="center" vertical="top"/>
    </xf>
    <xf numFmtId="0" fontId="0" fillId="0" borderId="18" xfId="0" applyBorder="1" applyAlignment="1">
      <alignment horizontal="center" vertical="top"/>
    </xf>
    <xf numFmtId="0" fontId="0" fillId="0" borderId="18" xfId="0" applyBorder="1" applyAlignment="1">
      <alignment horizontal="center"/>
    </xf>
    <xf numFmtId="4" fontId="0" fillId="0" borderId="18" xfId="0" applyNumberFormat="1" applyBorder="1" applyAlignment="1">
      <alignment horizontal="center"/>
    </xf>
    <xf numFmtId="4" fontId="0" fillId="0" borderId="18" xfId="0" applyNumberFormat="1" applyBorder="1" applyAlignment="1">
      <alignment horizontal="right"/>
    </xf>
    <xf numFmtId="0" fontId="0" fillId="0" borderId="14" xfId="0" applyBorder="1" applyAlignment="1">
      <alignment horizontal="center" vertical="top"/>
    </xf>
    <xf numFmtId="0" fontId="0" fillId="0" borderId="14" xfId="0" applyBorder="1" applyAlignment="1">
      <alignment vertical="top" wrapText="1"/>
    </xf>
    <xf numFmtId="0" fontId="0" fillId="0" borderId="14" xfId="0" applyBorder="1" applyAlignment="1">
      <alignment horizontal="center"/>
    </xf>
    <xf numFmtId="4" fontId="0" fillId="0" borderId="14" xfId="0" applyNumberFormat="1" applyBorder="1" applyAlignment="1">
      <alignment horizontal="center"/>
    </xf>
    <xf numFmtId="4" fontId="0" fillId="0" borderId="14" xfId="0" applyNumberFormat="1" applyBorder="1" applyAlignment="1">
      <alignment horizontal="right"/>
    </xf>
    <xf numFmtId="0" fontId="0" fillId="0" borderId="19" xfId="0" applyBorder="1" applyAlignment="1">
      <alignment horizontal="center"/>
    </xf>
    <xf numFmtId="4" fontId="0" fillId="0" borderId="19" xfId="0" applyNumberFormat="1" applyBorder="1" applyAlignment="1">
      <alignment horizontal="center"/>
    </xf>
    <xf numFmtId="0" fontId="0" fillId="0" borderId="21" xfId="0" applyBorder="1" applyAlignment="1">
      <alignment horizontal="center" vertical="top"/>
    </xf>
    <xf numFmtId="0" fontId="0" fillId="0" borderId="13" xfId="0" applyBorder="1" applyAlignment="1">
      <alignment vertical="top" wrapText="1"/>
    </xf>
    <xf numFmtId="0" fontId="0" fillId="0" borderId="13" xfId="0" applyBorder="1" applyAlignment="1">
      <alignment horizontal="center"/>
    </xf>
    <xf numFmtId="4" fontId="0" fillId="0" borderId="13" xfId="0" applyNumberFormat="1" applyBorder="1" applyAlignment="1">
      <alignment horizontal="center"/>
    </xf>
    <xf numFmtId="0" fontId="0" fillId="0" borderId="21" xfId="0" applyBorder="1" applyAlignment="1">
      <alignment vertical="top" wrapText="1"/>
    </xf>
    <xf numFmtId="0" fontId="0" fillId="0" borderId="21" xfId="0" applyBorder="1" applyAlignment="1">
      <alignment horizontal="center"/>
    </xf>
    <xf numFmtId="4" fontId="0" fillId="0" borderId="21" xfId="0" applyNumberFormat="1" applyBorder="1" applyAlignment="1">
      <alignment horizontal="center"/>
    </xf>
    <xf numFmtId="0" fontId="0" fillId="0" borderId="1" xfId="0" applyBorder="1" applyAlignment="1">
      <alignment vertical="top"/>
    </xf>
    <xf numFmtId="0" fontId="0" fillId="0" borderId="18" xfId="0" applyBorder="1" applyAlignment="1">
      <alignment vertical="top" wrapText="1"/>
    </xf>
    <xf numFmtId="0" fontId="0" fillId="0" borderId="22" xfId="0" applyBorder="1" applyAlignment="1">
      <alignment vertical="top" wrapText="1"/>
    </xf>
    <xf numFmtId="0" fontId="0" fillId="0" borderId="23" xfId="0" applyBorder="1" applyAlignment="1">
      <alignment horizontal="center" vertical="top"/>
    </xf>
    <xf numFmtId="4" fontId="0" fillId="0" borderId="22" xfId="0" applyNumberFormat="1" applyBorder="1" applyAlignment="1">
      <alignment horizontal="right"/>
    </xf>
    <xf numFmtId="4" fontId="0" fillId="0" borderId="21" xfId="0" applyNumberFormat="1" applyBorder="1" applyAlignment="1">
      <alignment horizontal="right"/>
    </xf>
    <xf numFmtId="0" fontId="8" fillId="3" borderId="24" xfId="0" applyFont="1" applyFill="1" applyBorder="1" applyAlignment="1">
      <alignment horizontal="center" vertical="top"/>
    </xf>
    <xf numFmtId="0" fontId="8" fillId="3" borderId="24" xfId="0" applyFont="1" applyFill="1" applyBorder="1" applyAlignment="1">
      <alignment horizontal="center"/>
    </xf>
    <xf numFmtId="4" fontId="8" fillId="3" borderId="24" xfId="0" applyNumberFormat="1" applyFont="1" applyFill="1" applyBorder="1" applyAlignment="1">
      <alignment horizontal="center"/>
    </xf>
    <xf numFmtId="4" fontId="8" fillId="3" borderId="25" xfId="0" applyNumberFormat="1" applyFont="1" applyFill="1" applyBorder="1" applyAlignment="1">
      <alignment horizontal="right"/>
    </xf>
    <xf numFmtId="0" fontId="8" fillId="2" borderId="6" xfId="0" applyFont="1" applyFill="1" applyBorder="1" applyAlignment="1">
      <alignment horizontal="center" vertical="top"/>
    </xf>
    <xf numFmtId="0" fontId="8" fillId="2" borderId="7" xfId="0" applyFont="1" applyFill="1" applyBorder="1" applyAlignment="1">
      <alignment vertical="top"/>
    </xf>
    <xf numFmtId="0" fontId="8" fillId="2" borderId="7" xfId="0" applyFont="1" applyFill="1" applyBorder="1"/>
    <xf numFmtId="4" fontId="8" fillId="2" borderId="7" xfId="0" applyNumberFormat="1" applyFont="1" applyFill="1" applyBorder="1"/>
    <xf numFmtId="4" fontId="8" fillId="2" borderId="8" xfId="0" applyNumberFormat="1" applyFont="1" applyFill="1" applyBorder="1" applyAlignment="1">
      <alignment horizontal="right"/>
    </xf>
  </cellXfs>
  <cellStyles count="16">
    <cellStyle name="merge" xfId="13" xr:uid="{ED9C70F3-517B-4C27-B7C1-9C92C4230342}"/>
    <cellStyle name="Normal 2" xfId="1" xr:uid="{00000000-0005-0000-0000-000000000000}"/>
    <cellStyle name="Normal 2 2" xfId="2" xr:uid="{26BB7803-F4F3-4FE6-9E34-7127FA567B91}"/>
    <cellStyle name="Normal 2 2 2" xfId="14" xr:uid="{E8DE8032-8D44-485C-96E9-90E1F61E9015}"/>
    <cellStyle name="Normal 2 3" xfId="11" xr:uid="{AEF04B88-17BD-43E0-AD7D-5B819F365C71}"/>
    <cellStyle name="Normal 3" xfId="12" xr:uid="{11285616-EC8B-492F-9E9E-082228179F87}"/>
    <cellStyle name="Normal 3 2" xfId="3" xr:uid="{5431286D-79A0-4F85-9C3D-675B852F1877}"/>
    <cellStyle name="Normal 4" xfId="4" xr:uid="{1F441A61-B226-4FAB-A85E-52E985D1D4D9}"/>
    <cellStyle name="Normal 48" xfId="8" xr:uid="{44C718A8-4171-4EFC-90E6-AAD500E8FEFB}"/>
    <cellStyle name="Normal 64" xfId="15" xr:uid="{6311D0E9-D4A5-4679-8B79-1F98AB4C5784}"/>
    <cellStyle name="Normalno" xfId="0" builtinId="0"/>
    <cellStyle name="Normalno 2" xfId="6" xr:uid="{39ECC040-4E8C-4B9F-AE7A-5161CDBDB562}"/>
    <cellStyle name="Normalno 3" xfId="7" xr:uid="{3FCAB752-1C62-450E-AD8A-367C940E48B7}"/>
    <cellStyle name="Percent 2" xfId="9" xr:uid="{A5461403-DDBA-44EB-9786-5D3C700192EE}"/>
    <cellStyle name="Zarez 2" xfId="5" xr:uid="{83E7DC40-C8E6-4D16-819A-C724D198C33F}"/>
    <cellStyle name="Zarez 3" xfId="10" xr:uid="{67B23416-E0AB-4611-8DC6-F037242795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pokorny/Documents/LIPAPROMET/Projekti-2012/070-03-2012P%20Studija%20JR%20Krk/Mail/In/2013-05-20%20&#352;iljeg%20tro&#353;kovnici%20bez%20cijena/Krk%20mjera%2013-05-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JERE"/>
      <sheetName val="TABLICA stvarnih količina-LED"/>
      <sheetName val="Tablica FOND-LED"/>
      <sheetName val="Usporedba LED-Na"/>
      <sheetName val="Jedinične cijene"/>
      <sheetName val="Troškovnik"/>
      <sheetName val="Troškovnik uvjeti za proračune"/>
      <sheetName val="Podaci o svjetiljama"/>
      <sheetName val="Tablice postojećeg stanja"/>
      <sheetName val="Količine"/>
      <sheetName val="TABLICA stvarnih količina-Na"/>
    </sheetNames>
    <sheetDataSet>
      <sheetData sheetId="0">
        <row r="2">
          <cell r="AE2">
            <v>2000</v>
          </cell>
        </row>
      </sheetData>
      <sheetData sheetId="1">
        <row r="4">
          <cell r="R4">
            <v>1.0900000000000001</v>
          </cell>
        </row>
      </sheetData>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6082A-B935-477D-82ED-A17303910A01}">
  <sheetPr>
    <pageSetUpPr fitToPage="1"/>
  </sheetPr>
  <dimension ref="A1:B45"/>
  <sheetViews>
    <sheetView view="pageBreakPreview" zoomScaleNormal="100" zoomScaleSheetLayoutView="100" workbookViewId="0">
      <selection activeCell="B40" sqref="B40"/>
    </sheetView>
  </sheetViews>
  <sheetFormatPr defaultRowHeight="15"/>
  <cols>
    <col min="1" max="1" width="18.7109375" customWidth="1"/>
    <col min="2" max="2" width="70.28515625" customWidth="1"/>
  </cols>
  <sheetData>
    <row r="1" spans="1:2">
      <c r="A1" s="26"/>
      <c r="B1" s="25"/>
    </row>
    <row r="2" spans="1:2">
      <c r="A2" s="26"/>
      <c r="B2" s="25"/>
    </row>
    <row r="3" spans="1:2">
      <c r="A3" s="26"/>
      <c r="B3" s="25"/>
    </row>
    <row r="4" spans="1:2" ht="45">
      <c r="A4" s="26" t="s">
        <v>46</v>
      </c>
      <c r="B4" s="25" t="s">
        <v>83</v>
      </c>
    </row>
    <row r="5" spans="1:2">
      <c r="A5" s="26"/>
      <c r="B5" s="25"/>
    </row>
    <row r="6" spans="1:2" ht="30">
      <c r="A6" s="26" t="s">
        <v>82</v>
      </c>
      <c r="B6" s="52" t="s">
        <v>79</v>
      </c>
    </row>
    <row r="7" spans="1:2">
      <c r="A7" s="26"/>
      <c r="B7" s="25"/>
    </row>
    <row r="8" spans="1:2">
      <c r="A8" s="26"/>
      <c r="B8" s="25"/>
    </row>
    <row r="10" spans="1:2">
      <c r="A10" s="26" t="s">
        <v>45</v>
      </c>
      <c r="B10" s="25" t="s">
        <v>72</v>
      </c>
    </row>
    <row r="11" spans="1:2">
      <c r="A11" s="26"/>
      <c r="B11" s="25"/>
    </row>
    <row r="12" spans="1:2">
      <c r="A12" s="26" t="s">
        <v>52</v>
      </c>
      <c r="B12" s="25" t="s">
        <v>81</v>
      </c>
    </row>
    <row r="13" spans="1:2">
      <c r="A13" s="26"/>
    </row>
    <row r="14" spans="1:2">
      <c r="A14" s="26"/>
      <c r="B14" s="25"/>
    </row>
    <row r="15" spans="1:2" ht="23.25">
      <c r="A15" s="26"/>
      <c r="B15" s="30" t="s">
        <v>44</v>
      </c>
    </row>
    <row r="16" spans="1:2">
      <c r="A16" s="26"/>
      <c r="B16" s="29"/>
    </row>
    <row r="17" spans="1:2">
      <c r="A17" s="26"/>
      <c r="B17" s="25"/>
    </row>
    <row r="18" spans="1:2">
      <c r="A18" s="26"/>
      <c r="B18" s="25"/>
    </row>
    <row r="19" spans="1:2">
      <c r="A19" s="26"/>
      <c r="B19" s="25"/>
    </row>
    <row r="20" spans="1:2">
      <c r="A20" s="26"/>
      <c r="B20" s="25"/>
    </row>
    <row r="21" spans="1:2">
      <c r="A21" s="28" t="s">
        <v>43</v>
      </c>
    </row>
    <row r="22" spans="1:2">
      <c r="A22" s="28" t="s">
        <v>42</v>
      </c>
      <c r="B22" s="25" t="s">
        <v>67</v>
      </c>
    </row>
    <row r="23" spans="1:2">
      <c r="A23" s="26"/>
    </row>
    <row r="24" spans="1:2">
      <c r="A24" s="26"/>
    </row>
    <row r="25" spans="1:2">
      <c r="A25" s="26"/>
      <c r="B25" s="27"/>
    </row>
    <row r="26" spans="1:2">
      <c r="A26" s="26"/>
      <c r="B26" s="25"/>
    </row>
    <row r="27" spans="1:2">
      <c r="A27" s="26"/>
      <c r="B27" s="25"/>
    </row>
    <row r="28" spans="1:2">
      <c r="A28" s="26"/>
      <c r="B28" s="25"/>
    </row>
    <row r="29" spans="1:2">
      <c r="A29" s="26"/>
      <c r="B29" s="25"/>
    </row>
    <row r="30" spans="1:2">
      <c r="A30" s="26"/>
      <c r="B30" s="25"/>
    </row>
    <row r="31" spans="1:2">
      <c r="A31" s="26"/>
      <c r="B31" s="25"/>
    </row>
    <row r="32" spans="1:2">
      <c r="A32" s="26"/>
      <c r="B32" s="25"/>
    </row>
    <row r="33" spans="1:2">
      <c r="A33" s="26"/>
      <c r="B33" s="25"/>
    </row>
    <row r="34" spans="1:2">
      <c r="A34" s="26"/>
      <c r="B34" s="25"/>
    </row>
    <row r="35" spans="1:2">
      <c r="A35" s="26"/>
      <c r="B35" s="25"/>
    </row>
    <row r="36" spans="1:2">
      <c r="A36" s="26"/>
      <c r="B36" s="25"/>
    </row>
    <row r="37" spans="1:2">
      <c r="A37" s="26"/>
      <c r="B37" s="25"/>
    </row>
    <row r="38" spans="1:2">
      <c r="A38" s="26"/>
      <c r="B38" s="25"/>
    </row>
    <row r="39" spans="1:2">
      <c r="A39" s="26"/>
      <c r="B39" s="25"/>
    </row>
    <row r="40" spans="1:2">
      <c r="A40" s="26"/>
      <c r="B40" s="25" t="s">
        <v>80</v>
      </c>
    </row>
    <row r="41" spans="1:2">
      <c r="A41" s="26"/>
      <c r="B41" s="25"/>
    </row>
    <row r="42" spans="1:2">
      <c r="A42" s="26"/>
      <c r="B42" s="25"/>
    </row>
    <row r="43" spans="1:2">
      <c r="A43" s="26"/>
      <c r="B43" s="25"/>
    </row>
    <row r="44" spans="1:2">
      <c r="A44" s="26"/>
      <c r="B44" s="25"/>
    </row>
    <row r="45" spans="1:2">
      <c r="A45" s="26"/>
      <c r="B45" s="25"/>
    </row>
  </sheetData>
  <pageMargins left="0.7" right="0.7" top="0.75" bottom="0.75" header="0.3" footer="0.3"/>
  <pageSetup paperSize="9" scale="98"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A2290-AFD0-4F77-8EDF-B3C77B6D01E5}">
  <sheetPr>
    <pageSetUpPr fitToPage="1"/>
  </sheetPr>
  <dimension ref="A1:B29"/>
  <sheetViews>
    <sheetView view="pageBreakPreview" topLeftCell="A10" zoomScaleNormal="100" zoomScaleSheetLayoutView="100" workbookViewId="0">
      <selection activeCell="I10" sqref="I10"/>
    </sheetView>
  </sheetViews>
  <sheetFormatPr defaultRowHeight="15"/>
  <cols>
    <col min="1" max="1" width="18.7109375" customWidth="1"/>
    <col min="2" max="2" width="70.28515625" customWidth="1"/>
  </cols>
  <sheetData>
    <row r="1" spans="1:2">
      <c r="A1" s="26"/>
      <c r="B1" s="25"/>
    </row>
    <row r="2" spans="1:2">
      <c r="A2" s="26"/>
      <c r="B2" s="25" t="s">
        <v>51</v>
      </c>
    </row>
    <row r="3" spans="1:2">
      <c r="A3" s="26"/>
      <c r="B3" s="25"/>
    </row>
    <row r="4" spans="1:2">
      <c r="A4" s="26"/>
      <c r="B4" s="25"/>
    </row>
    <row r="5" spans="1:2" ht="90">
      <c r="A5" s="26"/>
      <c r="B5" s="25" t="s">
        <v>41</v>
      </c>
    </row>
    <row r="6" spans="1:2">
      <c r="A6" s="26"/>
      <c r="B6" s="25"/>
    </row>
    <row r="7" spans="1:2" ht="45">
      <c r="A7" s="26"/>
      <c r="B7" s="25" t="s">
        <v>47</v>
      </c>
    </row>
    <row r="8" spans="1:2">
      <c r="A8" s="26"/>
      <c r="B8" s="25"/>
    </row>
    <row r="9" spans="1:2" ht="75">
      <c r="A9" s="26"/>
      <c r="B9" s="25" t="s">
        <v>48</v>
      </c>
    </row>
    <row r="10" spans="1:2">
      <c r="A10" s="26"/>
      <c r="B10" s="25"/>
    </row>
    <row r="11" spans="1:2" ht="45">
      <c r="A11" s="26"/>
      <c r="B11" s="25" t="s">
        <v>40</v>
      </c>
    </row>
    <row r="12" spans="1:2">
      <c r="A12" s="26"/>
      <c r="B12" s="25"/>
    </row>
    <row r="13" spans="1:2" ht="165">
      <c r="A13" s="26"/>
      <c r="B13" s="25" t="s">
        <v>49</v>
      </c>
    </row>
    <row r="14" spans="1:2">
      <c r="A14" s="26"/>
      <c r="B14" s="25"/>
    </row>
    <row r="15" spans="1:2" ht="120">
      <c r="A15" s="26"/>
      <c r="B15" s="25" t="s">
        <v>39</v>
      </c>
    </row>
    <row r="16" spans="1:2">
      <c r="A16" s="26"/>
      <c r="B16" s="25"/>
    </row>
    <row r="17" spans="1:2" ht="105">
      <c r="A17" s="26"/>
      <c r="B17" s="25" t="s">
        <v>38</v>
      </c>
    </row>
    <row r="18" spans="1:2" ht="45">
      <c r="A18" s="26"/>
      <c r="B18" s="25" t="s">
        <v>37</v>
      </c>
    </row>
    <row r="19" spans="1:2">
      <c r="A19" s="26"/>
      <c r="B19" s="25"/>
    </row>
    <row r="20" spans="1:2" ht="210">
      <c r="A20" s="26"/>
      <c r="B20" s="25" t="s">
        <v>50</v>
      </c>
    </row>
    <row r="21" spans="1:2">
      <c r="A21" s="26"/>
      <c r="B21" s="25"/>
    </row>
    <row r="22" spans="1:2" ht="45">
      <c r="A22" s="26"/>
      <c r="B22" s="25" t="s">
        <v>36</v>
      </c>
    </row>
    <row r="23" spans="1:2">
      <c r="A23" s="26"/>
      <c r="B23" s="25"/>
    </row>
    <row r="24" spans="1:2" ht="75">
      <c r="A24" s="26"/>
      <c r="B24" s="25" t="s">
        <v>35</v>
      </c>
    </row>
    <row r="25" spans="1:2">
      <c r="A25" s="26"/>
      <c r="B25" s="25"/>
    </row>
    <row r="26" spans="1:2">
      <c r="A26" s="26"/>
      <c r="B26" s="25"/>
    </row>
    <row r="27" spans="1:2">
      <c r="A27" s="26"/>
      <c r="B27" s="25" t="s">
        <v>34</v>
      </c>
    </row>
    <row r="28" spans="1:2">
      <c r="A28" s="26"/>
      <c r="B28" s="25" t="s">
        <v>66</v>
      </c>
    </row>
    <row r="29" spans="1:2">
      <c r="A29" s="26"/>
      <c r="B29" s="25"/>
    </row>
  </sheetData>
  <pageMargins left="0.7" right="0.7" top="0.75" bottom="0.75" header="0.3" footer="0.3"/>
  <pageSetup paperSize="9" scale="98"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08"/>
  <sheetViews>
    <sheetView tabSelected="1" view="pageBreakPreview" topLeftCell="A67" zoomScaleNormal="100" zoomScaleSheetLayoutView="100" workbookViewId="0">
      <selection activeCell="E91" sqref="E91"/>
    </sheetView>
  </sheetViews>
  <sheetFormatPr defaultRowHeight="15"/>
  <cols>
    <col min="1" max="1" width="9.140625" style="8"/>
    <col min="2" max="2" width="62.42578125" style="8" customWidth="1"/>
    <col min="4" max="5" width="9.140625" style="4"/>
    <col min="6" max="6" width="15.42578125" style="14" customWidth="1"/>
    <col min="7" max="7" width="10.140625" bestFit="1" customWidth="1"/>
  </cols>
  <sheetData>
    <row r="2" spans="1:6" ht="15.75" customHeight="1">
      <c r="B2" s="55" t="s">
        <v>79</v>
      </c>
      <c r="C2" s="56"/>
      <c r="D2" s="56"/>
      <c r="E2" s="56"/>
      <c r="F2" s="56"/>
    </row>
    <row r="3" spans="1:6" ht="15.75" thickBot="1"/>
    <row r="4" spans="1:6" ht="15.75" thickBot="1">
      <c r="A4" s="18" t="s">
        <v>4</v>
      </c>
      <c r="B4" s="19" t="s">
        <v>5</v>
      </c>
      <c r="C4" s="20"/>
      <c r="D4" s="21"/>
      <c r="E4" s="21"/>
      <c r="F4" s="22"/>
    </row>
    <row r="5" spans="1:6" ht="15.75" thickBot="1">
      <c r="A5" s="11" t="s">
        <v>0</v>
      </c>
      <c r="B5" s="11" t="s">
        <v>1</v>
      </c>
      <c r="C5" s="1" t="s">
        <v>2</v>
      </c>
      <c r="D5" s="5" t="s">
        <v>3</v>
      </c>
      <c r="E5" s="5" t="s">
        <v>55</v>
      </c>
      <c r="F5" s="15" t="s">
        <v>56</v>
      </c>
    </row>
    <row r="6" spans="1:6" ht="75">
      <c r="A6" s="62" t="s">
        <v>21</v>
      </c>
      <c r="B6" s="63" t="s">
        <v>76</v>
      </c>
      <c r="C6" s="64" t="s">
        <v>33</v>
      </c>
      <c r="D6" s="65">
        <v>1</v>
      </c>
      <c r="E6" s="65"/>
      <c r="F6" s="66" t="str">
        <f>IF(E6&lt;&gt;0,D6*E6,"")</f>
        <v/>
      </c>
    </row>
    <row r="7" spans="1:6" ht="137.25" customHeight="1">
      <c r="A7" s="67" t="s">
        <v>23</v>
      </c>
      <c r="B7" s="68" t="s">
        <v>59</v>
      </c>
      <c r="C7" s="69"/>
      <c r="D7" s="70"/>
      <c r="E7" s="70"/>
      <c r="F7" s="66" t="str">
        <f t="shared" ref="F7:F21" si="0">IF(E7&lt;&gt;0,D7*E7,"")</f>
        <v/>
      </c>
    </row>
    <row r="8" spans="1:6">
      <c r="A8" s="57" t="s">
        <v>18</v>
      </c>
      <c r="B8" s="58" t="s">
        <v>70</v>
      </c>
      <c r="C8" s="59" t="s">
        <v>33</v>
      </c>
      <c r="D8" s="70">
        <v>1</v>
      </c>
      <c r="E8" s="70"/>
      <c r="F8" s="66" t="str">
        <f t="shared" si="0"/>
        <v/>
      </c>
    </row>
    <row r="9" spans="1:6">
      <c r="A9" s="71" t="s">
        <v>19</v>
      </c>
      <c r="B9" s="72" t="s">
        <v>73</v>
      </c>
      <c r="C9" s="73" t="s">
        <v>33</v>
      </c>
      <c r="D9" s="70">
        <v>1</v>
      </c>
      <c r="E9" s="74"/>
      <c r="F9" s="66" t="str">
        <f t="shared" si="0"/>
        <v/>
      </c>
    </row>
    <row r="10" spans="1:6">
      <c r="A10" s="57" t="s">
        <v>18</v>
      </c>
      <c r="B10" s="72" t="s">
        <v>74</v>
      </c>
      <c r="C10" s="73" t="s">
        <v>33</v>
      </c>
      <c r="D10" s="70">
        <v>1</v>
      </c>
      <c r="E10" s="74"/>
      <c r="F10" s="66" t="str">
        <f t="shared" si="0"/>
        <v/>
      </c>
    </row>
    <row r="11" spans="1:6">
      <c r="A11" s="71" t="s">
        <v>19</v>
      </c>
      <c r="B11" s="72" t="s">
        <v>75</v>
      </c>
      <c r="C11" s="73" t="s">
        <v>33</v>
      </c>
      <c r="D11" s="70">
        <v>1</v>
      </c>
      <c r="E11" s="74"/>
      <c r="F11" s="66" t="str">
        <f t="shared" si="0"/>
        <v/>
      </c>
    </row>
    <row r="12" spans="1:6" ht="75">
      <c r="A12" s="57" t="s">
        <v>24</v>
      </c>
      <c r="B12" s="72" t="s">
        <v>60</v>
      </c>
      <c r="C12" s="73" t="s">
        <v>6</v>
      </c>
      <c r="D12" s="74">
        <v>30</v>
      </c>
      <c r="E12" s="74"/>
      <c r="F12" s="66" t="str">
        <f t="shared" si="0"/>
        <v/>
      </c>
    </row>
    <row r="13" spans="1:6" ht="105">
      <c r="A13" s="71" t="s">
        <v>25</v>
      </c>
      <c r="B13" s="72" t="s">
        <v>68</v>
      </c>
      <c r="C13" s="73" t="s">
        <v>7</v>
      </c>
      <c r="D13" s="74">
        <v>12</v>
      </c>
      <c r="E13" s="74"/>
      <c r="F13" s="66" t="str">
        <f t="shared" si="0"/>
        <v/>
      </c>
    </row>
    <row r="14" spans="1:6" ht="105">
      <c r="A14" s="57" t="s">
        <v>26</v>
      </c>
      <c r="B14" s="72" t="s">
        <v>58</v>
      </c>
      <c r="C14" s="73"/>
      <c r="D14" s="74"/>
      <c r="E14" s="74"/>
      <c r="F14" s="66" t="str">
        <f t="shared" si="0"/>
        <v/>
      </c>
    </row>
    <row r="15" spans="1:6">
      <c r="A15" s="57" t="s">
        <v>18</v>
      </c>
      <c r="B15" s="72" t="s">
        <v>69</v>
      </c>
      <c r="C15" s="73" t="s">
        <v>9</v>
      </c>
      <c r="D15" s="74">
        <v>7</v>
      </c>
      <c r="E15" s="74"/>
      <c r="F15" s="66" t="str">
        <f t="shared" si="0"/>
        <v/>
      </c>
    </row>
    <row r="16" spans="1:6">
      <c r="A16" s="57" t="s">
        <v>19</v>
      </c>
      <c r="B16" s="72" t="s">
        <v>84</v>
      </c>
      <c r="C16" s="73" t="s">
        <v>9</v>
      </c>
      <c r="D16" s="74">
        <v>2</v>
      </c>
      <c r="E16" s="74"/>
      <c r="F16" s="66" t="str">
        <f t="shared" si="0"/>
        <v/>
      </c>
    </row>
    <row r="17" spans="1:7" ht="120">
      <c r="A17" s="57" t="s">
        <v>27</v>
      </c>
      <c r="B17" s="58" t="s">
        <v>71</v>
      </c>
      <c r="C17" s="59" t="s">
        <v>17</v>
      </c>
      <c r="D17" s="70">
        <v>1</v>
      </c>
      <c r="E17" s="70"/>
      <c r="F17" s="66" t="str">
        <f t="shared" si="0"/>
        <v/>
      </c>
      <c r="G17" s="51"/>
    </row>
    <row r="18" spans="1:7" ht="45">
      <c r="A18" s="71" t="s">
        <v>28</v>
      </c>
      <c r="B18" s="72" t="s">
        <v>61</v>
      </c>
      <c r="C18" s="73"/>
      <c r="D18" s="74"/>
      <c r="E18" s="74"/>
      <c r="F18" s="66" t="str">
        <f t="shared" si="0"/>
        <v/>
      </c>
    </row>
    <row r="19" spans="1:7">
      <c r="A19" s="71" t="s">
        <v>18</v>
      </c>
      <c r="B19" s="72" t="s">
        <v>62</v>
      </c>
      <c r="C19" s="73" t="s">
        <v>65</v>
      </c>
      <c r="D19" s="74">
        <v>12</v>
      </c>
      <c r="E19" s="74"/>
      <c r="F19" s="66" t="str">
        <f t="shared" si="0"/>
        <v/>
      </c>
    </row>
    <row r="20" spans="1:7">
      <c r="A20" s="71" t="s">
        <v>19</v>
      </c>
      <c r="B20" s="72" t="s">
        <v>63</v>
      </c>
      <c r="C20" s="73" t="s">
        <v>65</v>
      </c>
      <c r="D20" s="74">
        <v>12</v>
      </c>
      <c r="E20" s="74"/>
      <c r="F20" s="66" t="str">
        <f t="shared" si="0"/>
        <v/>
      </c>
    </row>
    <row r="21" spans="1:7" ht="15.75" thickBot="1">
      <c r="A21" s="75" t="s">
        <v>20</v>
      </c>
      <c r="B21" s="72" t="s">
        <v>64</v>
      </c>
      <c r="C21" s="73" t="s">
        <v>65</v>
      </c>
      <c r="D21" s="74">
        <v>12</v>
      </c>
      <c r="E21" s="74"/>
      <c r="F21" s="66" t="str">
        <f t="shared" si="0"/>
        <v/>
      </c>
    </row>
    <row r="22" spans="1:7" s="23" customFormat="1" ht="15.75" thickBot="1">
      <c r="A22" s="53" t="str">
        <f>A4</f>
        <v>I.</v>
      </c>
      <c r="B22" s="19" t="str">
        <f>B4&amp;" - UKUPNO"</f>
        <v>PRIPREMNI RADOVI - UKUPNO</v>
      </c>
      <c r="C22" s="20"/>
      <c r="D22" s="21"/>
      <c r="E22" s="21"/>
      <c r="F22" s="22">
        <f>SUM(F6:F21)</f>
        <v>0</v>
      </c>
    </row>
    <row r="23" spans="1:7">
      <c r="A23" s="54"/>
    </row>
    <row r="24" spans="1:7" ht="15.75" thickBot="1">
      <c r="A24" s="54"/>
    </row>
    <row r="25" spans="1:7" s="23" customFormat="1" ht="15.75" thickBot="1">
      <c r="A25" s="53" t="s">
        <v>10</v>
      </c>
      <c r="B25" s="19" t="s">
        <v>11</v>
      </c>
      <c r="C25" s="20"/>
      <c r="D25" s="21"/>
      <c r="E25" s="21"/>
      <c r="F25" s="22"/>
    </row>
    <row r="26" spans="1:7">
      <c r="A26" s="100" t="s">
        <v>0</v>
      </c>
      <c r="B26" s="100" t="s">
        <v>1</v>
      </c>
      <c r="C26" s="101" t="s">
        <v>2</v>
      </c>
      <c r="D26" s="102" t="s">
        <v>3</v>
      </c>
      <c r="E26" s="102" t="s">
        <v>55</v>
      </c>
      <c r="F26" s="103" t="s">
        <v>56</v>
      </c>
    </row>
    <row r="27" spans="1:7" ht="135">
      <c r="A27" s="57" t="s">
        <v>23</v>
      </c>
      <c r="B27" s="58" t="s">
        <v>86</v>
      </c>
      <c r="C27" s="59" t="s">
        <v>7</v>
      </c>
      <c r="D27" s="60">
        <v>25</v>
      </c>
      <c r="E27" s="60"/>
      <c r="F27" s="61" t="str">
        <f t="shared" ref="F27:F29" si="1">IF(E27&lt;&gt;0,D27*E27,"")</f>
        <v/>
      </c>
    </row>
    <row r="28" spans="1:7" ht="105">
      <c r="A28" s="57" t="s">
        <v>23</v>
      </c>
      <c r="B28" s="58" t="s">
        <v>32</v>
      </c>
      <c r="C28" s="59" t="s">
        <v>8</v>
      </c>
      <c r="D28" s="60">
        <v>115</v>
      </c>
      <c r="E28" s="60"/>
      <c r="F28" s="61" t="str">
        <f t="shared" si="1"/>
        <v/>
      </c>
    </row>
    <row r="29" spans="1:7" ht="45">
      <c r="A29" s="57" t="s">
        <v>24</v>
      </c>
      <c r="B29" s="58" t="s">
        <v>113</v>
      </c>
      <c r="C29" s="59" t="s">
        <v>7</v>
      </c>
      <c r="D29" s="60">
        <v>1</v>
      </c>
      <c r="E29" s="60"/>
      <c r="F29" s="61" t="str">
        <f t="shared" si="1"/>
        <v/>
      </c>
    </row>
    <row r="30" spans="1:7" ht="45">
      <c r="A30" s="57">
        <v>4</v>
      </c>
      <c r="B30" s="58" t="s">
        <v>112</v>
      </c>
      <c r="C30" s="59" t="s">
        <v>7</v>
      </c>
      <c r="D30" s="60">
        <v>3</v>
      </c>
      <c r="E30" s="60"/>
      <c r="F30" s="61" t="str">
        <f t="shared" ref="F30" si="2">IF(E30&lt;&gt;0,D30*E30,"")</f>
        <v/>
      </c>
    </row>
    <row r="31" spans="1:7" ht="111" customHeight="1">
      <c r="A31" s="57">
        <v>5</v>
      </c>
      <c r="B31" s="58" t="s">
        <v>85</v>
      </c>
      <c r="C31" s="59" t="s">
        <v>7</v>
      </c>
      <c r="D31" s="60">
        <v>25</v>
      </c>
      <c r="E31" s="60"/>
      <c r="F31" s="61" t="str">
        <f t="shared" ref="F31" si="3">IF(E31&lt;&gt;0,D31*E31,"")</f>
        <v/>
      </c>
    </row>
    <row r="32" spans="1:7" ht="45">
      <c r="A32" s="57">
        <v>6</v>
      </c>
      <c r="B32" s="58" t="s">
        <v>118</v>
      </c>
      <c r="C32" s="59" t="s">
        <v>7</v>
      </c>
      <c r="D32" s="60">
        <v>0.6</v>
      </c>
      <c r="E32" s="60"/>
      <c r="F32" s="61" t="str">
        <f t="shared" ref="F32:F33" si="4">IF(E32&lt;&gt;0,D32*E32,"")</f>
        <v/>
      </c>
    </row>
    <row r="33" spans="1:6" ht="105.75" thickBot="1">
      <c r="A33" s="87">
        <v>7</v>
      </c>
      <c r="B33" s="91" t="s">
        <v>119</v>
      </c>
      <c r="C33" s="92" t="s">
        <v>7</v>
      </c>
      <c r="D33" s="93">
        <v>1.04</v>
      </c>
      <c r="E33" s="93"/>
      <c r="F33" s="99" t="str">
        <f t="shared" si="4"/>
        <v/>
      </c>
    </row>
    <row r="34" spans="1:6" s="23" customFormat="1" ht="15.75" thickBot="1">
      <c r="A34" s="104" t="str">
        <f>A25</f>
        <v>II.</v>
      </c>
      <c r="B34" s="105" t="str">
        <f>B25&amp;" - UKUPNO"</f>
        <v>DONJI STROJ - UKUPNO</v>
      </c>
      <c r="C34" s="106"/>
      <c r="D34" s="107"/>
      <c r="E34" s="107"/>
      <c r="F34" s="108">
        <f>SUM(F27:F33)</f>
        <v>0</v>
      </c>
    </row>
    <row r="36" spans="1:6" ht="15.75" thickBot="1"/>
    <row r="37" spans="1:6" s="23" customFormat="1" ht="15.75" thickBot="1">
      <c r="A37" s="18" t="s">
        <v>12</v>
      </c>
      <c r="B37" s="19" t="s">
        <v>14</v>
      </c>
      <c r="C37" s="20"/>
      <c r="D37" s="21"/>
      <c r="E37" s="21"/>
      <c r="F37" s="22"/>
    </row>
    <row r="38" spans="1:6" ht="15.75" thickBot="1">
      <c r="A38" s="9" t="s">
        <v>0</v>
      </c>
      <c r="B38" s="11" t="s">
        <v>1</v>
      </c>
      <c r="C38" s="1" t="s">
        <v>2</v>
      </c>
      <c r="D38" s="5" t="s">
        <v>3</v>
      </c>
      <c r="E38" s="5" t="s">
        <v>55</v>
      </c>
      <c r="F38" s="15" t="s">
        <v>56</v>
      </c>
    </row>
    <row r="39" spans="1:6" ht="171" customHeight="1">
      <c r="A39" s="80" t="s">
        <v>21</v>
      </c>
      <c r="B39" s="81" t="s">
        <v>87</v>
      </c>
      <c r="C39" s="82" t="s">
        <v>7</v>
      </c>
      <c r="D39" s="83">
        <v>12</v>
      </c>
      <c r="E39" s="83"/>
      <c r="F39" s="84" t="str">
        <f>IF(E39&lt;&gt;0,D39*E39,"")</f>
        <v/>
      </c>
    </row>
    <row r="40" spans="1:6" ht="120">
      <c r="A40" s="57" t="s">
        <v>23</v>
      </c>
      <c r="B40" s="96" t="s">
        <v>110</v>
      </c>
      <c r="C40" s="59" t="s">
        <v>8</v>
      </c>
      <c r="D40" s="60">
        <v>120</v>
      </c>
      <c r="E40" s="60"/>
      <c r="F40" s="98" t="str">
        <f>IF(E40&lt;&gt;0,D40*E40,"")</f>
        <v/>
      </c>
    </row>
    <row r="41" spans="1:6" ht="120.75" thickBot="1">
      <c r="A41" s="97" t="s">
        <v>24</v>
      </c>
      <c r="B41" s="95" t="s">
        <v>114</v>
      </c>
      <c r="C41" s="85" t="s">
        <v>111</v>
      </c>
      <c r="D41" s="86">
        <v>500</v>
      </c>
      <c r="E41" s="86"/>
      <c r="F41" s="98" t="str">
        <f>IF(E41&lt;&gt;0,D41*E41,"")</f>
        <v/>
      </c>
    </row>
    <row r="42" spans="1:6" s="23" customFormat="1" ht="15.75" thickBot="1">
      <c r="A42" s="18" t="str">
        <f>A37</f>
        <v>III.</v>
      </c>
      <c r="B42" s="19" t="str">
        <f>B37&amp;" - UKUPNO"</f>
        <v>GORNJI STROJ - UKUPNO</v>
      </c>
      <c r="C42" s="20"/>
      <c r="D42" s="21"/>
      <c r="E42" s="21"/>
      <c r="F42" s="22">
        <f>SUM(F39:F41)</f>
        <v>0</v>
      </c>
    </row>
    <row r="44" spans="1:6" ht="15.75" thickBot="1"/>
    <row r="45" spans="1:6" ht="15.75" thickBot="1">
      <c r="A45" s="18" t="s">
        <v>13</v>
      </c>
      <c r="B45" s="19" t="s">
        <v>88</v>
      </c>
      <c r="C45" s="20"/>
      <c r="D45" s="21"/>
      <c r="E45" s="21"/>
      <c r="F45" s="22"/>
    </row>
    <row r="46" spans="1:6" ht="15.75" thickBot="1">
      <c r="A46" s="9" t="s">
        <v>0</v>
      </c>
      <c r="B46" s="11" t="s">
        <v>1</v>
      </c>
      <c r="C46" s="1" t="s">
        <v>2</v>
      </c>
      <c r="D46" s="5" t="s">
        <v>3</v>
      </c>
      <c r="E46" s="5" t="s">
        <v>55</v>
      </c>
      <c r="F46" s="15" t="s">
        <v>56</v>
      </c>
    </row>
    <row r="47" spans="1:6" ht="60">
      <c r="A47" s="80" t="s">
        <v>21</v>
      </c>
      <c r="B47" s="81" t="s">
        <v>89</v>
      </c>
      <c r="C47" s="82" t="s">
        <v>22</v>
      </c>
      <c r="D47" s="83">
        <v>60</v>
      </c>
      <c r="E47" s="83"/>
      <c r="F47" s="84" t="str">
        <f>IF(E47&lt;&gt;0,D47*E47,"")</f>
        <v/>
      </c>
    </row>
    <row r="48" spans="1:6" ht="105">
      <c r="A48" s="87" t="s">
        <v>23</v>
      </c>
      <c r="B48" s="88" t="s">
        <v>90</v>
      </c>
      <c r="C48" s="89"/>
      <c r="D48" s="90"/>
      <c r="E48" s="90"/>
      <c r="F48" s="61" t="str">
        <f>IF(E48&lt;&gt;0,D48*E48,"")</f>
        <v/>
      </c>
    </row>
    <row r="49" spans="1:6" ht="75">
      <c r="A49" s="57" t="s">
        <v>18</v>
      </c>
      <c r="B49" s="58" t="s">
        <v>91</v>
      </c>
      <c r="C49" s="59" t="s">
        <v>9</v>
      </c>
      <c r="D49" s="60">
        <v>4</v>
      </c>
      <c r="E49" s="60"/>
      <c r="F49" s="61" t="str">
        <f t="shared" ref="F49:F69" si="5">IF(E49&lt;&gt;0,D49*E49,"")</f>
        <v/>
      </c>
    </row>
    <row r="50" spans="1:6" ht="276" customHeight="1">
      <c r="A50" s="57" t="s">
        <v>24</v>
      </c>
      <c r="B50" s="58" t="s">
        <v>92</v>
      </c>
      <c r="C50" s="59"/>
      <c r="D50" s="60"/>
      <c r="E50" s="60"/>
      <c r="F50" s="61" t="str">
        <f t="shared" si="5"/>
        <v/>
      </c>
    </row>
    <row r="51" spans="1:6" ht="180">
      <c r="A51" s="57"/>
      <c r="B51" s="58" t="s">
        <v>93</v>
      </c>
      <c r="C51" s="59" t="s">
        <v>7</v>
      </c>
      <c r="D51" s="60">
        <v>30</v>
      </c>
      <c r="E51" s="60"/>
      <c r="F51" s="61" t="str">
        <f t="shared" si="5"/>
        <v/>
      </c>
    </row>
    <row r="52" spans="1:6" ht="45">
      <c r="A52" s="57" t="s">
        <v>25</v>
      </c>
      <c r="B52" s="58" t="s">
        <v>94</v>
      </c>
      <c r="C52" s="59" t="s">
        <v>7</v>
      </c>
      <c r="D52" s="60">
        <v>5</v>
      </c>
      <c r="E52" s="60"/>
      <c r="F52" s="61" t="str">
        <f t="shared" si="5"/>
        <v/>
      </c>
    </row>
    <row r="53" spans="1:6" ht="75">
      <c r="A53" s="57" t="s">
        <v>26</v>
      </c>
      <c r="B53" s="58" t="s">
        <v>115</v>
      </c>
      <c r="C53" s="59" t="s">
        <v>7</v>
      </c>
      <c r="D53" s="60">
        <v>11</v>
      </c>
      <c r="E53" s="60"/>
      <c r="F53" s="61" t="str">
        <f t="shared" si="5"/>
        <v/>
      </c>
    </row>
    <row r="54" spans="1:6" ht="270">
      <c r="A54" s="57" t="s">
        <v>27</v>
      </c>
      <c r="B54" s="58" t="s">
        <v>95</v>
      </c>
      <c r="C54" s="59" t="s">
        <v>7</v>
      </c>
      <c r="D54" s="60">
        <v>13</v>
      </c>
      <c r="E54" s="60"/>
      <c r="F54" s="61" t="str">
        <f t="shared" si="5"/>
        <v/>
      </c>
    </row>
    <row r="55" spans="1:6" ht="120">
      <c r="A55" s="57" t="s">
        <v>28</v>
      </c>
      <c r="B55" s="58" t="s">
        <v>97</v>
      </c>
      <c r="C55" s="59"/>
      <c r="D55" s="60"/>
      <c r="E55" s="60"/>
      <c r="F55" s="61" t="str">
        <f t="shared" si="5"/>
        <v/>
      </c>
    </row>
    <row r="56" spans="1:6">
      <c r="A56" s="57" t="s">
        <v>18</v>
      </c>
      <c r="B56" s="58" t="s">
        <v>98</v>
      </c>
      <c r="C56" s="59" t="s">
        <v>9</v>
      </c>
      <c r="D56" s="60">
        <v>3</v>
      </c>
      <c r="E56" s="60"/>
      <c r="F56" s="61" t="str">
        <f t="shared" si="5"/>
        <v/>
      </c>
    </row>
    <row r="57" spans="1:6">
      <c r="A57" s="57" t="s">
        <v>19</v>
      </c>
      <c r="B57" s="58" t="s">
        <v>108</v>
      </c>
      <c r="C57" s="59" t="s">
        <v>22</v>
      </c>
      <c r="D57" s="60">
        <v>10</v>
      </c>
      <c r="E57" s="60"/>
      <c r="F57" s="61" t="str">
        <f t="shared" si="5"/>
        <v/>
      </c>
    </row>
    <row r="58" spans="1:6" ht="210">
      <c r="A58" s="57" t="s">
        <v>29</v>
      </c>
      <c r="B58" s="58" t="s">
        <v>96</v>
      </c>
      <c r="C58" s="59"/>
      <c r="D58" s="60"/>
      <c r="E58" s="60"/>
      <c r="F58" s="61" t="str">
        <f t="shared" si="5"/>
        <v/>
      </c>
    </row>
    <row r="59" spans="1:6">
      <c r="A59" s="57" t="s">
        <v>18</v>
      </c>
      <c r="B59" s="58" t="s">
        <v>99</v>
      </c>
      <c r="C59" s="59" t="s">
        <v>9</v>
      </c>
      <c r="D59" s="60">
        <v>4</v>
      </c>
      <c r="E59" s="60"/>
      <c r="F59" s="61" t="str">
        <f t="shared" si="5"/>
        <v/>
      </c>
    </row>
    <row r="60" spans="1:6">
      <c r="A60" s="87" t="s">
        <v>19</v>
      </c>
      <c r="B60" s="91" t="s">
        <v>116</v>
      </c>
      <c r="C60" s="59" t="s">
        <v>9</v>
      </c>
      <c r="D60" s="60">
        <v>1</v>
      </c>
      <c r="E60" s="60"/>
      <c r="F60" s="61" t="str">
        <f t="shared" ref="F60" si="6">IF(E60&lt;&gt;0,D60*E60,"")</f>
        <v/>
      </c>
    </row>
    <row r="61" spans="1:6" ht="96.75" customHeight="1">
      <c r="A61" s="87" t="s">
        <v>30</v>
      </c>
      <c r="B61" s="91" t="s">
        <v>100</v>
      </c>
      <c r="C61" s="92" t="s">
        <v>9</v>
      </c>
      <c r="D61" s="93">
        <v>6</v>
      </c>
      <c r="E61" s="93"/>
      <c r="F61" s="61" t="str">
        <f t="shared" si="5"/>
        <v/>
      </c>
    </row>
    <row r="62" spans="1:6" ht="270">
      <c r="A62" s="87" t="s">
        <v>31</v>
      </c>
      <c r="B62" s="91" t="s">
        <v>101</v>
      </c>
      <c r="C62" s="92"/>
      <c r="D62" s="93"/>
      <c r="E62" s="93"/>
      <c r="F62" s="61" t="str">
        <f t="shared" si="5"/>
        <v/>
      </c>
    </row>
    <row r="63" spans="1:6">
      <c r="A63" s="87" t="s">
        <v>18</v>
      </c>
      <c r="B63" s="91" t="s">
        <v>102</v>
      </c>
      <c r="C63" s="92" t="s">
        <v>22</v>
      </c>
      <c r="D63" s="93">
        <v>30</v>
      </c>
      <c r="E63" s="93"/>
      <c r="F63" s="61" t="str">
        <f t="shared" si="5"/>
        <v/>
      </c>
    </row>
    <row r="64" spans="1:6">
      <c r="A64" s="87" t="s">
        <v>19</v>
      </c>
      <c r="B64" s="91" t="s">
        <v>103</v>
      </c>
      <c r="C64" s="92" t="s">
        <v>22</v>
      </c>
      <c r="D64" s="93">
        <v>15</v>
      </c>
      <c r="E64" s="93"/>
      <c r="F64" s="61" t="str">
        <f t="shared" si="5"/>
        <v/>
      </c>
    </row>
    <row r="65" spans="1:6">
      <c r="A65" s="87" t="s">
        <v>20</v>
      </c>
      <c r="B65" s="94" t="s">
        <v>104</v>
      </c>
      <c r="C65" s="92" t="s">
        <v>9</v>
      </c>
      <c r="D65" s="93">
        <v>7</v>
      </c>
      <c r="E65" s="93"/>
      <c r="F65" s="61" t="str">
        <f t="shared" si="5"/>
        <v/>
      </c>
    </row>
    <row r="66" spans="1:6">
      <c r="A66" s="87" t="s">
        <v>54</v>
      </c>
      <c r="B66" s="91" t="s">
        <v>105</v>
      </c>
      <c r="C66" s="92" t="s">
        <v>9</v>
      </c>
      <c r="D66" s="93">
        <v>3</v>
      </c>
      <c r="E66" s="93"/>
      <c r="F66" s="61" t="str">
        <f t="shared" si="5"/>
        <v/>
      </c>
    </row>
    <row r="67" spans="1:6" ht="90">
      <c r="A67" s="87" t="s">
        <v>77</v>
      </c>
      <c r="B67" s="91" t="s">
        <v>117</v>
      </c>
      <c r="C67" s="92" t="s">
        <v>9</v>
      </c>
      <c r="D67" s="93">
        <v>7</v>
      </c>
      <c r="E67" s="93"/>
      <c r="F67" s="61" t="str">
        <f t="shared" si="5"/>
        <v/>
      </c>
    </row>
    <row r="68" spans="1:6" ht="105">
      <c r="A68" s="87" t="s">
        <v>78</v>
      </c>
      <c r="B68" s="91" t="s">
        <v>106</v>
      </c>
      <c r="C68" s="92" t="s">
        <v>7</v>
      </c>
      <c r="D68" s="93">
        <v>17</v>
      </c>
      <c r="E68" s="93"/>
      <c r="F68" s="61" t="str">
        <f t="shared" si="5"/>
        <v/>
      </c>
    </row>
    <row r="69" spans="1:6" ht="60.75" thickBot="1">
      <c r="A69" s="76" t="s">
        <v>109</v>
      </c>
      <c r="B69" s="95" t="s">
        <v>107</v>
      </c>
      <c r="C69" s="77" t="s">
        <v>17</v>
      </c>
      <c r="D69" s="78">
        <v>1</v>
      </c>
      <c r="E69" s="78"/>
      <c r="F69" s="79" t="str">
        <f t="shared" si="5"/>
        <v/>
      </c>
    </row>
    <row r="70" spans="1:6" ht="15.75" thickBot="1">
      <c r="A70" s="31" t="str">
        <f>A45</f>
        <v>IV.</v>
      </c>
      <c r="B70" s="32" t="str">
        <f>B45&amp;" - UKUPNO"</f>
        <v>OBORINSKA ODVODNJA - UKUPNO</v>
      </c>
      <c r="C70" s="33"/>
      <c r="D70" s="34"/>
      <c r="E70" s="34"/>
      <c r="F70" s="35">
        <f>SUM(F47:F69)</f>
        <v>0</v>
      </c>
    </row>
    <row r="72" spans="1:6" s="23" customFormat="1" ht="15.75" thickBot="1">
      <c r="A72" s="47"/>
      <c r="B72" s="48"/>
      <c r="D72" s="49"/>
      <c r="E72" s="49"/>
      <c r="F72" s="50"/>
    </row>
    <row r="73" spans="1:6" s="23" customFormat="1" ht="15.75" thickBot="1">
      <c r="A73" s="24"/>
      <c r="B73" s="12" t="s">
        <v>15</v>
      </c>
      <c r="C73" s="3"/>
      <c r="D73" s="6"/>
      <c r="E73" s="6"/>
      <c r="F73" s="16"/>
    </row>
    <row r="74" spans="1:6" ht="15.75" thickBot="1">
      <c r="A74" s="10" t="str">
        <f>A22</f>
        <v>I.</v>
      </c>
      <c r="B74" s="13" t="str">
        <f>B22</f>
        <v>PRIPREMNI RADOVI - UKUPNO</v>
      </c>
      <c r="C74" s="2"/>
      <c r="D74" s="7"/>
      <c r="E74" s="7"/>
      <c r="F74" s="40">
        <f>F22</f>
        <v>0</v>
      </c>
    </row>
    <row r="75" spans="1:6" ht="15.75" thickBot="1">
      <c r="A75" s="10" t="str">
        <f>A34</f>
        <v>II.</v>
      </c>
      <c r="B75" s="13" t="str">
        <f>B34</f>
        <v>DONJI STROJ - UKUPNO</v>
      </c>
      <c r="C75" s="2"/>
      <c r="D75" s="7"/>
      <c r="E75" s="7"/>
      <c r="F75" s="40">
        <f>F34</f>
        <v>0</v>
      </c>
    </row>
    <row r="76" spans="1:6" ht="15.75" thickBot="1">
      <c r="A76" s="10" t="str">
        <f>A42</f>
        <v>III.</v>
      </c>
      <c r="B76" s="13" t="str">
        <f>B42</f>
        <v>GORNJI STROJ - UKUPNO</v>
      </c>
      <c r="C76" s="2"/>
      <c r="D76" s="7"/>
      <c r="E76" s="7"/>
      <c r="F76" s="40">
        <f>F42</f>
        <v>0</v>
      </c>
    </row>
    <row r="77" spans="1:6" ht="15.75" thickBot="1">
      <c r="A77" s="10" t="str">
        <f>A45</f>
        <v>IV.</v>
      </c>
      <c r="B77" s="13" t="str">
        <f>B70</f>
        <v>OBORINSKA ODVODNJA - UKUPNO</v>
      </c>
      <c r="C77" s="2"/>
      <c r="D77" s="7"/>
      <c r="E77" s="7"/>
      <c r="F77" s="40">
        <f>F70</f>
        <v>0</v>
      </c>
    </row>
    <row r="78" spans="1:6" ht="15.75" thickBot="1">
      <c r="F78" s="41"/>
    </row>
    <row r="79" spans="1:6" ht="15.75" thickBot="1">
      <c r="A79" s="10"/>
      <c r="B79" s="13" t="s">
        <v>16</v>
      </c>
      <c r="C79" s="2"/>
      <c r="D79" s="7"/>
      <c r="E79" s="7"/>
      <c r="F79" s="40">
        <f>SUM(F74:F77)</f>
        <v>0</v>
      </c>
    </row>
    <row r="80" spans="1:6" ht="15.75" thickBot="1">
      <c r="A80" s="36"/>
      <c r="B80" s="37" t="s">
        <v>53</v>
      </c>
      <c r="C80" s="38">
        <v>0.25</v>
      </c>
      <c r="D80" s="39"/>
      <c r="E80" s="39"/>
      <c r="F80" s="40">
        <f>F79*C80</f>
        <v>0</v>
      </c>
    </row>
    <row r="81" spans="1:6" ht="15.75" thickBot="1">
      <c r="A81" s="42"/>
      <c r="B81" s="43" t="s">
        <v>57</v>
      </c>
      <c r="C81" s="44"/>
      <c r="D81" s="45"/>
      <c r="E81" s="45"/>
      <c r="F81" s="46">
        <f>F79+F80</f>
        <v>0</v>
      </c>
    </row>
    <row r="91" spans="1:6" ht="91.5" customHeight="1"/>
    <row r="108" spans="2:2">
      <c r="B108" s="17"/>
    </row>
  </sheetData>
  <phoneticPr fontId="17" type="noConversion"/>
  <pageMargins left="0.7" right="0.7" top="0.75" bottom="0.75" header="0.3" footer="0.3"/>
  <pageSetup paperSize="9" scale="76" fitToHeight="0" orientation="portrait" r:id="rId1"/>
  <headerFooter>
    <oddHeader>&amp;L&amp;G&amp;R&amp;P
Projekt br.TR-122/25</oddHeader>
    <oddFooter>&amp;CNAZIV ELABORATA: TEHNIČKO RJEŠENJE UREĐENJA DIJELA JAVNE POVRŠINE NA K.Č. 8141/1 K.O. PUNAT</oddFooter>
  </headerFooter>
  <rowBreaks count="2" manualBreakCount="2">
    <brk id="23" max="5" man="1"/>
    <brk id="42" max="5" man="1"/>
  </rowBreaks>
  <colBreaks count="1" manualBreakCount="1">
    <brk id="5"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3</vt:i4>
      </vt:variant>
    </vt:vector>
  </HeadingPairs>
  <TitlesOfParts>
    <vt:vector size="6" baseType="lpstr">
      <vt:lpstr>Naslovnica </vt:lpstr>
      <vt:lpstr>Opće napomene građevinski dio</vt:lpstr>
      <vt:lpstr>A.-Građevinski radovi</vt:lpstr>
      <vt:lpstr>'A.-Građevinski radovi'!Podrucje_ispisa</vt:lpstr>
      <vt:lpstr>'Naslovnica '!Podrucje_ispisa</vt:lpstr>
      <vt:lpstr>'Opće napomene građevinski dio'!Podrucje_ispisa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2025-04-11T16:39:16Z</dcterms:modified>
</cp:coreProperties>
</file>