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49626F93-B9F4-4C1C-B3D9-EA52048B6DC5}" xr6:coauthVersionLast="47" xr6:coauthVersionMax="47" xr10:uidLastSave="{00000000-0000-0000-0000-000000000000}"/>
  <bookViews>
    <workbookView xWindow="390" yWindow="390" windowWidth="16020" windowHeight="13740" xr2:uid="{00000000-000D-0000-FFFF-FFFF00000000}"/>
  </bookViews>
  <sheets>
    <sheet name="Naslovnica - napomene" sheetId="7" r:id="rId1"/>
    <sheet name="punat - KRALJA ZVONIMIRA" sheetId="8" r:id="rId2"/>
  </sheets>
  <definedNames>
    <definedName name="Excel_BuiltIn_Print_Area_1_1" localSheetId="1">#REF!</definedName>
    <definedName name="Excel_BuiltIn_Print_Area_1_1">#REF!</definedName>
    <definedName name="Excel_BuiltIn_Print_Titles_1" localSheetId="1">#REF!</definedName>
    <definedName name="Excel_BuiltIn_Print_Titles_1">#REF!</definedName>
    <definedName name="_xlnm.Print_Area" localSheetId="0">'Naslovnica - napomene'!$A$1:$B$76</definedName>
    <definedName name="_xlnm.Print_Area" localSheetId="1">'punat - KRALJA ZVONIMIRA'!$A$1:$F$74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8" l="1"/>
  <c r="D28" i="8" l="1"/>
  <c r="F28" i="8" s="1"/>
  <c r="D20" i="8"/>
  <c r="F20" i="8" s="1"/>
  <c r="F11" i="8"/>
  <c r="F56" i="8"/>
  <c r="F37" i="8"/>
  <c r="D30" i="8"/>
  <c r="F30" i="8" s="1"/>
  <c r="F29" i="8"/>
  <c r="B64" i="8"/>
  <c r="B70" i="8" s="1"/>
  <c r="A64" i="8"/>
  <c r="A70" i="8" s="1"/>
  <c r="F63" i="8"/>
  <c r="F62" i="8"/>
  <c r="F61" i="8"/>
  <c r="F60" i="8"/>
  <c r="F59" i="8"/>
  <c r="F58" i="8"/>
  <c r="F57" i="8"/>
  <c r="F55" i="8"/>
  <c r="F54" i="8"/>
  <c r="F53" i="8"/>
  <c r="F52" i="8"/>
  <c r="F51" i="8"/>
  <c r="F50" i="8"/>
  <c r="F49" i="8"/>
  <c r="B38" i="8"/>
  <c r="B69" i="8" s="1"/>
  <c r="A38" i="8"/>
  <c r="A69" i="8" s="1"/>
  <c r="B32" i="8"/>
  <c r="B68" i="8" s="1"/>
  <c r="A32" i="8"/>
  <c r="A68" i="8" s="1"/>
  <c r="F31" i="8"/>
  <c r="F27" i="8"/>
  <c r="F26" i="8"/>
  <c r="F25" i="8"/>
  <c r="F24" i="8"/>
  <c r="F23" i="8"/>
  <c r="F22" i="8"/>
  <c r="F21" i="8"/>
  <c r="B16" i="8"/>
  <c r="B67" i="8" s="1"/>
  <c r="A16" i="8"/>
  <c r="A67" i="8" s="1"/>
  <c r="F15" i="8"/>
  <c r="F14" i="8"/>
  <c r="F13" i="8"/>
  <c r="F10" i="8"/>
  <c r="F9" i="8"/>
  <c r="F8" i="8"/>
  <c r="F7" i="8"/>
  <c r="F6" i="8"/>
  <c r="F64" i="8" l="1"/>
  <c r="F70" i="8" s="1"/>
  <c r="F32" i="8"/>
  <c r="F68" i="8" s="1"/>
  <c r="F16" i="8"/>
  <c r="F67" i="8" s="1"/>
  <c r="F69" i="8" l="1"/>
  <c r="F72" i="8" s="1"/>
  <c r="F73" i="8" l="1"/>
  <c r="F74" i="8" s="1"/>
</calcChain>
</file>

<file path=xl/sharedStrings.xml><?xml version="1.0" encoding="utf-8"?>
<sst xmlns="http://schemas.openxmlformats.org/spreadsheetml/2006/main" count="143" uniqueCount="96">
  <si>
    <t>R.br.</t>
  </si>
  <si>
    <t>Opis stavke</t>
  </si>
  <si>
    <t>j.m.</t>
  </si>
  <si>
    <t>količina</t>
  </si>
  <si>
    <t>iznos</t>
  </si>
  <si>
    <t>I.</t>
  </si>
  <si>
    <t>PRIPREMNI RADOVI</t>
  </si>
  <si>
    <t>m'</t>
  </si>
  <si>
    <t>m3</t>
  </si>
  <si>
    <t>m2</t>
  </si>
  <si>
    <t>II.</t>
  </si>
  <si>
    <t>III.</t>
  </si>
  <si>
    <t>IV.</t>
  </si>
  <si>
    <t>PDV</t>
  </si>
  <si>
    <t>SVEUKUPNO</t>
  </si>
  <si>
    <t>m1</t>
  </si>
  <si>
    <t>TROŠKOVNIK</t>
  </si>
  <si>
    <t>OPĆE NAPOMENE</t>
  </si>
  <si>
    <t>(1) Ponuditelj je dužan upoznati se s dokumentacijom o nabavi, zainteresirani ponuditelji mogu izvršiti pregled lokacije izvedbe radova, kako bi ponuda uključivala sve troškove potrebne za dovršetak ugovora. Ukoliko se prije predaje ponude utvrdi eventualna nepravilnost, nepotpunost ili nejasnoća u opisu određene stavke, Ponuditelj je dužan pismenim putem kontaktirati Naručitelja radi objašnjenja.</t>
  </si>
  <si>
    <t>(3) Za sve stavke troškovnika u kojima se navodi marka (komercijalni naziv), patent, tip ili određeno podrijetlo ponuditelj može ponuditi „jednakovrijedno“ navedenom. Isto vrijedi i za sve navedene norme i standarde. Dokazivanje jednakovrijednosti obveza je ponuđača. Jednakovrijedna norma i standard mogu biti jedino stroži od navedene norme.</t>
  </si>
  <si>
    <t xml:space="preserve">(4) Radovi će se obračunati temeljem količina izvedenih radova, kako ih izmjeri izvođač i ovjeri nadzorni inženjer i temeljem ugovorenih jediničnih cijena. </t>
  </si>
  <si>
    <t>(6) Jediničnim cijenama obuhvaćeno je osiguranje kakvoće, odnosno svi troškovi prethodnih i tekućih ispitivanja osnovnih materijala, poluproizvoda i dovršenih radova u skladu s važećim tehničkim propisima, pravilnicima, normama i tehničkim uvjetima Naručitelja. Materijal i oprema, koju izvođač dobavlja i ugrađuje, mora imati isprave o sukladnosti i uvjerenja o kakvoći u skladu sa važećim zakonima i propisima (tvornička ispitivanja i atesti, certifikati sukladnosti i sl.). Sva kontrolna ispitivanja ponuđač je dužan ukalkulirati u jediničnu cijenu.</t>
  </si>
  <si>
    <t>(8) Jediničnim cijenama obuhvaćeni su troškovi uslijed isključenja i uključenja postojećih instalacija. Označavanje položaja postojećih podzemnih instalacija obračunato je zasebnom stavkom.</t>
  </si>
  <si>
    <t>(10) Izvođač je dužan gradilište održavati čistim, a na kraju radova treba izvesti detaljno čišćenje. Navedeni troškovi moraju biti uključeni u jedinične cijene stavaka troškovnika.</t>
  </si>
  <si>
    <t xml:space="preserve">(11) Izvođač je dužan zaštititi postojeći teren s pripadajućom vegetacijom od oštećivanja tijekom izvođenja radova. Ako se površine postojećeg terena s pripadajućom vegetacijom oštete tijekom izvođenja radova, izvođač je dužan izvršiti biološku sanaciju iste, i to o svom trošku. 
</t>
  </si>
  <si>
    <t>INVESTITOR:</t>
  </si>
  <si>
    <t>GRAĐEVINA:</t>
  </si>
  <si>
    <t>PROJEKTANT:</t>
  </si>
  <si>
    <r>
      <t>(9) Sukladno članku 54. Zakona o gradnji (NN 153/13, 20/17, 39/19), Izvođač radova je u cijelosti odgovoran za:
- gospodarenje građevnim otpadom nastalim tijekom građenja na gradilištu sukladno propisima i zakonu koji uređuju gospodarenje otpadom;
- oporabu i/ili zbrinjavanje građevnog otpada nastalim tijekom građenja na gradilištu sukladno propisima i zakonu koji uređuju gospodarenje otpadom;
i sukladno tome mora uračunati u sve stavke troškovnika u kojima se javlja građevinski otpad sve troškove koji proizlaze iz gore navedene obaveze Izvođača.
Sve materijale iz iskopa koji u naravi predstavljaju mineralnu sirovinu, a koji projektom nisu predviđeni za korištenje na samom gradilištu, Izvođač mora prevesti na reciklažno dvorište,</t>
    </r>
    <r>
      <rPr>
        <sz val="11"/>
        <rFont val="Calibri"/>
        <family val="2"/>
        <charset val="238"/>
        <scheme val="minor"/>
      </rPr>
      <t xml:space="preserve"> sukladno Zakonu o održivom gospodarenju otpadom.</t>
    </r>
    <r>
      <rPr>
        <sz val="11"/>
        <color theme="1"/>
        <rFont val="Calibri"/>
        <family val="2"/>
        <scheme val="minor"/>
      </rPr>
      <t xml:space="preserve">
</t>
    </r>
  </si>
  <si>
    <t>(2) Izvođač je dužan pridržavati se svih važećih zakona, propisa i normi, tehničkih uvjeta Naručitelja: "Općih tehničkih uvjeta za radove na cestama" (Zagreb, IGH, izdanje 2001. god.).  Svi radovi moraju se izvesti solidno i stručno prema važećim propisima i pravilima struke.</t>
  </si>
  <si>
    <t>(5) Jedinične cijene obuhvaćaju sav rad, strojeve, opremu, materijal, prijevoze, režiju gradilišta. Sav montažni i sitni materijal je uključen i ne obračunava se zasebnim stavkama. Uključene su sve vrste radova na izradi i montaži provizorija i radnih skela, sve vrste radova na montaži gradilišne opreme i provedbi svih zaštitnih mjera. Isto tako, sva ispitivanja i podešavanja; po završetku svake faze i konačna ispitivanja  i otklanjanje eventualnih nedostataka u jamstvenom roku su uključena su u jedinične cijene stavaka troškovnika i neće se posebno obračunavati. Isto tako jedinične cijene obuhvaćaju izradu uputa za rukovanje i održavanje ugrađene opreme i izradu svih protokola o ispitivanju (ukoliko to nije predviđeno pojedinačnom stavkom).</t>
  </si>
  <si>
    <t>(7) Radovi iskolčenja trase i objekata (sva geodetska mjerenja kojima se podaci iz projekata prije početka radova prenose na teren, iskolčenje trase, objekata i  profiliranje)  obračunati su u posebnim stavkama troškovnika. Njihova zaštita, obnavljanje i održavanje iskolčenih oznaka na terenu za cjelokupno vrijeme građenja, odnosno do predaje građevine Naručitelju moraju biti uključeni u jedinične cijene stavaka troškovnika i neće se posebno obračunavati.</t>
  </si>
  <si>
    <t>VRSTA PROJEKTA:</t>
  </si>
  <si>
    <t>kpl.</t>
  </si>
  <si>
    <t xml:space="preserve">Prometni elaborat  - izrada prometnog elaborata  privremene regulacije prometa za vrijeme izvođenja radova.  Obračun po kompletu. </t>
  </si>
  <si>
    <t xml:space="preserve">Strojno zasjecanje asfalta. Stavkom su obuhvaćena sva strojna zasijecanja asfalta na mjestima uklapanja nove uzdignute plohe i stare kolničke konstrukcije,  zasijecanja pri izvedbi prekopa i sl. Jedinična cijena obuhvaća sav rad, opremu i materijal potreban za potpuno dovršenje stavke, dubina zasjecanje do 15 cm. Obračun je po m'.  </t>
  </si>
  <si>
    <t>Izrada bitumenskog međusloja za sljepljivanje asfaltnih slojeva s bitumenskom emulzijom u količini od 0,30 kg/m2.  U cijeni su sadržani svi troškovi nabave materijala, prijevoz, oprema i sve ostalo što je potrebno za potpuno izvođenje radova. Obračun je po m2 stvarno poprskane površine. Izvedba, kontrola kakvoće i obračun prema OTU 6-01.
 Obračun po m2 izrađenog međusloja.</t>
  </si>
  <si>
    <t>Izrada izravnavajućeg bitumeniziranog nosivog sloja AC 16 base 50/70 AG6 M2, debljine 4,0 cm. Od navedenog materijala potrebno je izvesti središnji dio uzdignute plohe u duljini od 5,2 m u sloju od 4 cm, a prilazne rampe promjenjive debljine sloja od 2 cm do 6 cm.    U cijeni su sadržani svi troškovi nabave materijala, proizvodnje i ugradnje asfaltne mješavine, prijevoz, oprema i sve ostalo potrebno za potpuno izvođenje radova. Obračun je po m2 gornje površine stvarno položenog i ugrađenog nosivog sloja.  Izvedba i kontrola kakvoće prema (HRN EN 13108-1) ili jednako vrijednoj normi  i tehničkim svojstvima i zahtjevima za građevne proizvode za proizvodnju asfaltnih mješavina i za asfaltne slojeve kolnika.</t>
  </si>
  <si>
    <t>Izrada habajućeg sloja AC 11 surf  50/70 AG4 M3, debljine 3,5 cm na uzdignutoj plohi i mjestima prekopa oborinske odvodnje.  U cijeni su sadržani svi troškovi nabave materijala, proizvodnje i ugradnje asfaltne mješavine, prijevoz, oprema i sve ostalo što je potrebno za potpuno izvođenje radova. Obračun je po m2 gornje površine stvarno položenog i ugrađenog habajućeg sloja od asfaltbetona sukladno projektu. Izvedba i kontrola kakvoće prema (HRN EN 13108-1 ili jednako vrijednoj normi)  i tehničkim svojstvima i zahtjevima za građevne proizvode za proizvodnju asfaltnih mješavina i za asfaltne slojeve kolnika.</t>
  </si>
  <si>
    <t>OBORINSKA ODVODNJA</t>
  </si>
  <si>
    <t>kom.</t>
  </si>
  <si>
    <t>PROMETNA SIGNALIZACIJA</t>
  </si>
  <si>
    <t xml:space="preserve">Izrada temelja stupa od betona klase C 20/25 s iskopom u materijalu „A“ ili „B“ kategorije, oblika krnje piramide čije su stranice donjeg kvadrata 40 cm, gornjeg 30 cm, a visine 50 cm.  Stavka obuhvaća iskop za temelje; dobavu, ugradbu i njegu betona; ugradbu stupova; zatrpavanje temelja; utovar viška materijala u prijevozno sredstvo i prijevoz do odlagališta, odnosno sav rad, opremu i materijal potreban za potpuno dovršenje stavke.  Obračun je po komadu izvedenih temelja. </t>
  </si>
  <si>
    <t xml:space="preserve">Nabava, prijevoz i postavljanje stupova od FeZn cijevi, Ø 60,3 mm. Stupovi se postavljaju u skladu s projektom prometne opreme i signalizacije, važećim Pravilnikom o prometnim znakovima, opremi i signalizaciji na cestama i važećim hrvatskim normama koje reguliraju to područje. U cijeni je uključena dobava i postava stupova prema projektu, svi prijevozi i prijenosi sa skladištenjem te sav rad i materijal za ugradnju po uvjetima iz projekta. Obračun je po m1 ugrađenih stupova.   </t>
  </si>
  <si>
    <t>VERTIKALNA SIGNALIZACIJA</t>
  </si>
  <si>
    <t xml:space="preserve">Troškovnik </t>
  </si>
  <si>
    <t>kom</t>
  </si>
  <si>
    <t>a.</t>
  </si>
  <si>
    <t>b.</t>
  </si>
  <si>
    <t>Postavljanje prometnog znaka C02 s retroreflektirajućom folijom koeficijenta retrorefleksije razreda RA2, debljine lima 2 mm, 60x60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9.01.3.</t>
  </si>
  <si>
    <t>Postavljanje prometnog znaka C08 s retroreflektirajućom folijom koeficijenta retrorefleksije razreda RA2, debljine lima 2 mm, 60x60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9.01.3.</t>
  </si>
  <si>
    <t xml:space="preserve">Postavljanje ploče (bočne) zapreke (K12-3) veličine 30x100 cm. Ploče se ugrađuju prema prometnom elaboratu, a u skladu s važećim zakonskim i podzakonskim aktima iz područja cestovnog prometa te hrvatskim normama koje reguliraju to područje.  Jedinična cijena obuhvaća nabavu, prijevoz i montažu te sav ostali rad i materijal potreban za montažu po uvjetima iz projekta. Obračun je po komadu postavljene ploče. Površina ploče mora biti izvedena s koeficijentom retrorefleksije razreda RA3. </t>
  </si>
  <si>
    <t xml:space="preserve">Postavljanje ploče (bočne) zapreke (K12-2) veličine 30x100 cm. Ploče se ugrađuju prema prometnom elaboratu, a u skladu s važećim zakonskim i podzakonskim aktima iz područja cestovnog prometa te hrvatskim normama koje reguliraju to područje.  Jedinična cijena obuhvaća nabavu, prijevoz i montažu te sav ostali rad i materijal potreban za montažu po uvjetima iz projekta. Obračun je po komadu postavljene ploče. Površina ploče mora biti izvedena s koeficijentom retrorefleksije razreda RA3. </t>
  </si>
  <si>
    <t>HORIZONTALNA SIGNALIZACIJA</t>
  </si>
  <si>
    <t>komplet</t>
  </si>
  <si>
    <t xml:space="preserve">Bojanje uzdignute plohe za smirivanje prometa crvenom bojom. Bojanje se izvodi prema prometnom elaboratu, a u skladu s važećim zakonskim i podzakonskim aktima iz područja cestovnog prometa te hrvatskim normama koje reguliraju to područje.  U cijenu ulazi sav rad, materijal, prijevoz i sve ostalo što je potrebno za potpuni dovršetak posla uključujući potrebna ispitivanja kakvoće materijala i rada. Obračun je po m2 obojane površine. </t>
  </si>
  <si>
    <t>Bojanje (obilježavanje) oznake za označavanje uzdignutih ploha za smirivanje prometa žutom bojom. Bojanjem su obuhvaćena žuta trokutasta polja prema detalju iz projekta. U cijenu ulazi sav rad, materijal, prijevoz i sve ostalo što je potrebno za potpuni dovršetak posla uključujući potrebna ispitivanja kakvoće materijala i rada. Obračun je po kompletu obostranog označavanja uzdignute plohe.</t>
  </si>
  <si>
    <t>Demontaža i uklanjanje postojećih prometnih znakova sa utovarom u prijevozno sredstvo i deponiranjem na skladište ili odvozom na deponiju. Stavka obuhvaća uklanjanja i pronalaženje deponije, odvoz uklonjenog materijala na deponiju i sve troškove deponiranja. 
Obračun radova po komadu uklonjenih znakova sa stupovima.</t>
  </si>
  <si>
    <t>Rušenje i uklanjanje postojeće kolničke konstrukcije debljine do 15 cm, s utovarom i prijevozom na reciklažno dvorište sukladno odredbama Zakona o održivom gospodarenju otpadom na odlagalištu na udaljenosti do 20 km.  Obračun je po m2 porušene, ukonjene i propisno zbrinute kolničke konstrukcije. Izvedba, kontrola kakvoće i obračun prema OTU 1-03.2.</t>
  </si>
  <si>
    <t>Razni režijski radovi. U cijenu sata rada uključeni su svi troškovi izvođača. Obračun po stvarno utrošenim satima rada što se utvrđuje nalogom nadzornog inženjera.</t>
  </si>
  <si>
    <t>polukvalificirani radnik (PKV)</t>
  </si>
  <si>
    <t>h</t>
  </si>
  <si>
    <t>kvalificirani radnik (KV)</t>
  </si>
  <si>
    <t>c.</t>
  </si>
  <si>
    <t>visokokvalificirani radnik (VKV)</t>
  </si>
  <si>
    <t xml:space="preserve">OPĆINA PUNAT
Novi put 2, Punat
OIB: 64125437677
</t>
  </si>
  <si>
    <t>Martin Brnelić, mag.ing.aedif.</t>
  </si>
  <si>
    <t>Projektant:</t>
  </si>
  <si>
    <t>cijena [€]</t>
  </si>
  <si>
    <t>UKUPNO [€]</t>
  </si>
  <si>
    <t>GRAĐEVINSKO-PROMETNI PROJEKT</t>
  </si>
  <si>
    <t>GRAĐEVINSKI RADOVI - PROMETNICA</t>
  </si>
  <si>
    <t>Betonski tipski rubnjaci. Dobava i ugradba betonskih rubnjaka uz rub kolnika i namjestima postojećih ulaza. U cijenu uračunato: iskop za temelj, ugradba montažnih betonskih rubnjaka 15x25x100 cm, betonsko pojačanje rubnjaka sa zadnje strane, betonom tlačne čvrstoće C16/20, fugiranje spojnica rubnjaka, svi prijenosi, kao i geodetski radovi na određivaju horizontalne dispozicije rubnjaka, te određivanju visinskih kota rubnjaka, sve prema izvedbenom projektu.
Piljenje rubnjaka obaviti u radionici, s vrhunskom obradom piljenog ruba. Kod piljenja uzeti u obzir rubne radijuse. Rubnjaci su izvedeni od betona razreda čvrstoće min C 40/45. Za ugrađeni beton i rubnjake izvoditelj je dužan pribaviti uvjerenje o kakvoći.
Obračun po m' ugrađenog rubnjaka.</t>
  </si>
  <si>
    <t xml:space="preserve">Parkovni rubnjaci. Dobava i ugradba betonskih tipskih parkovnih rubnjaka. U cijenu uračunato: iskop temelja, ugradba montažnih betonskih rubnjaka 8/25x100 cm, betonsko ojačanje rubnjaka sa stražnje strane, u betonu tlačne čvrstoće C 25/30, fugiranje spojnica rubnjaka, svi prijenosi, kao i geodetski radovi na određivaju horizontalne dispozicije rubnjaka, te određivanju visinskih kota rubnjaka, prema izvedbenoj dokumentaciji. Za kvalitet ugrađenih rubnjaka, izvoditelj je dužan prikazati Uvjerenje o kakvoći.
Obračun po m' ugrađenog rubnjaka. </t>
  </si>
  <si>
    <t>Donji nosivi sloj (tampon). Izrada donjeg nosivog sloja podloge kolne konstrukcije i nogostupa od drobljenog kamenog materijala. Tampon je potrebno ugraditi na mjestima prekopa kolnika ili nogostupa .  Materijal za izradu ovog sloja je drobljeni kamen proizveden od zdrave, homogene i čvrste stijenske mase, a mora odgovarati važećim standardima. Kvalitetu stijenske mase treba dokazati uvjerenjem o kakvoći, ne starijim od godinu dana. Debljina sloja određena je projektom. Traženi modul stišljivosti ispitan kružnom pločom promjera 30 cm iznosi Me = 80 MN/m2 na cestovnoj površini, a na pločniku Me= 50 MN/m2.
Obračun po m3 izvedenog sloja.</t>
  </si>
  <si>
    <t>Dobava, doprema i ugradnja podložnog sloja pijeska granulacije 4-8 mm u sloju od 2-3 cm kao podloga za ugradnju betonskih opločnika na prethodno pripremljeni tampon. U stavku je uključeno planiranje letvom po vodilicama prema projektiranom padu. Priprema se podloga neposredno prije polaganja opločnika. Obračun po m3 ugrađenog pijeska.</t>
  </si>
  <si>
    <t>Izrada razdjelne crte bijele boje pune, s retroreflektivnim zrncima klase II, širine 12 cm (H01). Oznake na kolniku izvode se prema prometnom elaboratu, a u skladu s važećim zakonskim i podzakonskim aktima iz područja cestovnog prometa te hrvatskim normama (HRN 1436). U cijenu ulazi sav rad, materijal prijevoz i sve ostalo što je potrebno za potpuni dovršetak posla uključujući potrebna ispitivanja kakvoće materijala i rada. Obračun je po m1 izvedenih oznaka. Izvedba, kontrola kakvoće i obračun prema OTU 9-02 i 9-02.1.</t>
  </si>
  <si>
    <t>Izrada rubne crte bijele boje isprekidane, punog/praznog polja 1/1 m, s retroreflektivnim zrncima klase II, širine 12 cm.  Oznake na kolniku izvode se prema prometnom elaboratu, a u skladu s važećim zakonskim i podzakonskim aktima iz područja cestovnog prometa te hrvatskim normama (HRN 1436). U cijenu ulazi sav rad, materijal prijevoz i sve ostalo što je potrebno za potpuni dovršetak posla uključujući potrebna ispitivanja kakvoće materijala i rada. Obračun je po m1 izvedenih oznaka. Izvedba, kontrola kakvoće i obračun prema OTU 9-02 i 9-02.1.</t>
  </si>
  <si>
    <t>Izrada pješačkog prijelaza (H19) bijele boje s retroreflektivnim zrncima klase II, širine 4,0 m, širine trake, puno/prazno polje 0,5/0,5 m. Oznake na kolniku izvode se prema prometnom elaboratu, a u skladu s važećim zakonskim i podzakonskim aktima iz područja cestovnog prometa te hrvatskim normama (HRN 1436). U cijenu ulazi sav rad, materijal prijevoz i sve ostalo što je potrebno za potpuni dovršetak posla uključujući potrebna ispitivanja kakvoće materijala i rada. Obračun je po m2 izvedenog pješačkog prijelaza. Izvedba, kontrola kakvoće i obračun prema OTU 9-02 i 9-02.2.</t>
  </si>
  <si>
    <t xml:space="preserve">Izrada taktilnog polja upozorenja čepaste  strukture od predgotovljenih betonskih elemenata. Taktilna polja postavljaju se prema projektu na mjesta definiranim projektom, a u skladu s važećim Pravilnikom o osiguranju pristupačnosti građevina osobama s invaliditetom i smanjene pokretljivosti te važećim hrvatskim normama koje reguliraju to područje. Jedinična cijena obuhvaća nabavu, prijevoz i ugradnju taktilnog polja prema detaljima iz projekta Obračun je po m2 postavljenih taktilnih polja. </t>
  </si>
  <si>
    <t xml:space="preserve">Izrada taktilnog polja upozorenja žljebaste strukture od predgotovljenih betonskih elemenata. Taktilna polja postavljaju se prema projektu na mjesta definiranim projektom, a u skladu s važećim Pravilnikom o osiguranju pristupačnosti građevina osobama s invaliditetom i smanjene pokretljivosti te važećim hrvatskim normama koje reguliraju to područje. Jedinična cijena obuhvaća nabavu, prijevoz i ugradnju taktilnog polja prema detaljima iz projekta Obračun je po m2 postavljenih taktilnih polja. </t>
  </si>
  <si>
    <t>PROMETNA SIGNALIZACIJA I PRATEĆI GRAĐEVINSKI RADOVI - ulica kralja Zvonimira</t>
  </si>
  <si>
    <t>Izrada habajućeg sloja AC 8 surf  50/70 AG4 M4, debljine 4 cm na nogostupu.  U cijeni su sadržani svi troškovi nabave materijala, proizvodnje i ugradnje asfaltne mješavine, prijevoz, oprema i sve ostalo što je potrebno za potpuno izvođenje radova. Obračun je po m2 gornje površine stvarno položenog i ugrađenog habajućeg sloja od asfaltbetona sukladno projektu. Izvedba i kontrola kakvoće prema (HRN EN 13108-1 ili jednako vrijednoj normi)  i tehničkim svojstvima i zahtjevima za građevne proizvode za proizvodnju asfaltnih mješavina i za asfaltne slojeve kolnika.</t>
  </si>
  <si>
    <t>Prilagodba postojeće slivničke rešetke na visinu. Stavka se izvodi po potrebi. Obračun po kompletno izvedenoj stavci.</t>
  </si>
  <si>
    <t>kpl</t>
  </si>
  <si>
    <t>Postavljanje prometnog znaka B30 (20 km/h) s retroreflektirajućom folijom koeficijenta retrorefleksije razreda RA2, debljine lima 2 mm, Ø 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9.01.2.</t>
  </si>
  <si>
    <t>Postavljanje prometnog znaka B30 (40 km/h) s retroreflektirajućom folijom koeficijenta retrorefleksije razreda RA2, debljine lima 2 mm, Ø 60 cm. Prometni znakovi postavljaju se prema prometnom elaboratu, a u skladu s važećim zakonskim i podzakonskim aktima iz područja cestovnog prometa te hrvatskim normama. U cijeni je uključena dobava i montaža, svi prijevozi, prijenosi i skladištenje, sav rad i materijal, te pričvrsni elementi i pribor za ugradnju po uvjetima iz projekta. Obračun je po komadu pričvršćenih znakova. Podloga prometnog znaka izrađuje se od aluminijskog lima sa dvostruko povijenim rubom. Izvedba i kontrola kakvoće prema OTU 9.01 i 9.01.2.</t>
  </si>
  <si>
    <t>Izrada natpisa "ŠKOLA" s dva pripadajuća simbola "X" (H65-1) bijele boje s retroreflektivnim zrncima klase II, visine slova 4m. Oznake na kolniku izvode se prema prometnom elaboratu, a u skladu s važećim zakonskim i podzakonskim aktima iz područja cestovnog prometa te hrvatskim normama (HRN 1436). U cijenu ulazi sav rad, materijal prijevoz i sve ostalo što je potrebno za potpuni dovršetak posla uključujući potrebna ispitivanja kakvoće materijala i rada. Obračun je po komadu izvedenih oznaka. Izvedba, kontrola kakvoće i obračun prema OTU 9-02 i 9-02.3.</t>
  </si>
  <si>
    <t>Demarkiranje, odnosno ispiranje pod tlakom ili glodanje postojeće horizontalne signalizacije na kolniku. (postojeći "X" - 2 kom, natpis "ŠKOLA" 2 kom, pješački prijelaz 1 kpl 3mx6m. Nije dozvoljeno prebojavanje signalizacije već isključivo uklanjanje. Paušalno.</t>
  </si>
  <si>
    <t>paušal</t>
  </si>
  <si>
    <t>Površinski strojno-ručni otkop humusa  u sloju debljine 20 cm s utovarom na vozilo i odvozom na deponij u organizaciji izvođača na mjestu izvedbe nogov nogostupa. Obračun po m3 iskopanog humusa.</t>
  </si>
  <si>
    <t>B.</t>
  </si>
  <si>
    <t>REKAPITULACIJA - ULICA KRALJA ZVONIMIRA</t>
  </si>
  <si>
    <t>Demontaža, utovar na vozilo i odvoz na deponiju postojećih montažnih uspornika duljine cca 5 m , širine cca 1.20 m. Obračun po kompletu.</t>
  </si>
  <si>
    <t>Strojno uklanjanje, utovar i odvoz na deponiju postojećih betonskih cestovnih rubnjaka i parkovnih rubnjaka, uključujući i beton temelja i zaloge. Obračun po stvarno uklonjenom i odveženom m' rubnjaka.</t>
  </si>
  <si>
    <t xml:space="preserve">POVEĆANJE SIGURNOSTI PROMETA NA DIJELU ULICE  KRALJA ZVONIMIRA U MJESTU PUNAT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</si>
</sst>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9" fontId="4" fillId="3" borderId="4" xfId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" fontId="0" fillId="0" borderId="0" xfId="0" applyNumberFormat="1"/>
    <xf numFmtId="4" fontId="4" fillId="3" borderId="7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4" fillId="3" borderId="6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4" fontId="0" fillId="0" borderId="0" xfId="0" applyNumberFormat="1" applyAlignment="1">
      <alignment horizontal="right"/>
    </xf>
    <xf numFmtId="4" fontId="4" fillId="3" borderId="8" xfId="0" applyNumberFormat="1" applyFon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" fontId="4" fillId="3" borderId="5" xfId="0" applyNumberFormat="1" applyFont="1" applyFill="1" applyBorder="1" applyAlignment="1">
      <alignment horizontal="right"/>
    </xf>
    <xf numFmtId="4" fontId="4" fillId="4" borderId="5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/>
    <xf numFmtId="4" fontId="4" fillId="2" borderId="4" xfId="0" applyNumberFormat="1" applyFont="1" applyFill="1" applyBorder="1"/>
    <xf numFmtId="4" fontId="4" fillId="2" borderId="5" xfId="0" applyNumberFormat="1" applyFont="1" applyFill="1" applyBorder="1" applyAlignment="1">
      <alignment horizontal="right"/>
    </xf>
    <xf numFmtId="0" fontId="4" fillId="0" borderId="0" xfId="0" applyFont="1"/>
    <xf numFmtId="4" fontId="2" fillId="0" borderId="1" xfId="0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2" fontId="0" fillId="0" borderId="0" xfId="0" applyNumberFormat="1" applyAlignment="1">
      <alignment vertical="top" wrapText="1"/>
    </xf>
    <xf numFmtId="2" fontId="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9" fillId="0" borderId="0" xfId="0" applyNumberFormat="1" applyFont="1" applyAlignment="1">
      <alignment vertical="top" wrapText="1"/>
    </xf>
    <xf numFmtId="0" fontId="0" fillId="0" borderId="1" xfId="0" applyBorder="1" applyAlignment="1" applyProtection="1">
      <alignment vertical="top" wrapText="1"/>
      <protection locked="0"/>
    </xf>
    <xf numFmtId="2" fontId="7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vertical="top" wrapText="1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center" vertical="top"/>
    </xf>
    <xf numFmtId="49" fontId="11" fillId="2" borderId="4" xfId="0" applyNumberFormat="1" applyFon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4" fillId="2" borderId="4" xfId="0" applyFont="1" applyFill="1" applyBorder="1" applyAlignment="1">
      <alignment vertical="top" wrapText="1"/>
    </xf>
    <xf numFmtId="4" fontId="0" fillId="2" borderId="8" xfId="0" applyNumberFormat="1" applyFill="1" applyBorder="1" applyAlignment="1">
      <alignment horizontal="right"/>
    </xf>
    <xf numFmtId="49" fontId="7" fillId="0" borderId="2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top"/>
    </xf>
    <xf numFmtId="4" fontId="0" fillId="0" borderId="12" xfId="0" applyNumberFormat="1" applyBorder="1" applyAlignment="1">
      <alignment horizontal="right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/>
    <xf numFmtId="2" fontId="0" fillId="0" borderId="0" xfId="0" applyNumberFormat="1" applyAlignment="1">
      <alignment horizontal="center" vertical="top" wrapText="1"/>
    </xf>
  </cellXfs>
  <cellStyles count="3">
    <cellStyle name="Normal 2" xfId="2" xr:uid="{00000000-0005-0000-0000-000000000000}"/>
    <cellStyle name="Normalno" xfId="0" builtinId="0"/>
    <cellStyle name="Postotak" xfId="1" builtinId="5"/>
  </cellStyles>
  <dxfs count="7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4450-3EBD-47DD-9EFB-04E7E7FE2779}">
  <sheetPr>
    <pageSetUpPr fitToPage="1"/>
  </sheetPr>
  <dimension ref="A1:B75"/>
  <sheetViews>
    <sheetView tabSelected="1" view="pageLayout" zoomScaleNormal="100" zoomScaleSheetLayoutView="100" workbookViewId="0">
      <selection activeCell="B8" sqref="B8"/>
    </sheetView>
  </sheetViews>
  <sheetFormatPr defaultRowHeight="15" x14ac:dyDescent="0.25"/>
  <cols>
    <col min="1" max="1" width="18.7109375" customWidth="1"/>
    <col min="2" max="2" width="70.28515625" customWidth="1"/>
  </cols>
  <sheetData>
    <row r="1" spans="1:2" x14ac:dyDescent="0.25">
      <c r="A1" s="47"/>
      <c r="B1" s="45"/>
    </row>
    <row r="2" spans="1:2" x14ac:dyDescent="0.25">
      <c r="A2" s="47"/>
      <c r="B2" s="45"/>
    </row>
    <row r="3" spans="1:2" x14ac:dyDescent="0.25">
      <c r="A3" s="47"/>
      <c r="B3" s="45"/>
    </row>
    <row r="4" spans="1:2" ht="60" x14ac:dyDescent="0.25">
      <c r="A4" s="47" t="s">
        <v>25</v>
      </c>
      <c r="B4" s="45" t="s">
        <v>65</v>
      </c>
    </row>
    <row r="5" spans="1:2" x14ac:dyDescent="0.25">
      <c r="A5" s="47"/>
      <c r="B5" s="45"/>
    </row>
    <row r="6" spans="1:2" ht="30" x14ac:dyDescent="0.25">
      <c r="A6" s="47" t="s">
        <v>26</v>
      </c>
      <c r="B6" s="74" t="s">
        <v>95</v>
      </c>
    </row>
    <row r="7" spans="1:2" x14ac:dyDescent="0.25">
      <c r="A7" s="47"/>
      <c r="B7" s="45"/>
    </row>
    <row r="8" spans="1:2" x14ac:dyDescent="0.25">
      <c r="A8" s="47"/>
      <c r="B8" s="45"/>
    </row>
    <row r="9" spans="1:2" x14ac:dyDescent="0.25">
      <c r="A9" s="47" t="s">
        <v>32</v>
      </c>
      <c r="B9" s="45" t="s">
        <v>70</v>
      </c>
    </row>
    <row r="10" spans="1:2" x14ac:dyDescent="0.25">
      <c r="A10" s="47"/>
      <c r="B10" s="45"/>
    </row>
    <row r="11" spans="1:2" x14ac:dyDescent="0.25">
      <c r="A11" s="47"/>
      <c r="B11" s="45"/>
    </row>
    <row r="12" spans="1:2" x14ac:dyDescent="0.25">
      <c r="A12" s="47"/>
      <c r="B12" s="45"/>
    </row>
    <row r="13" spans="1:2" ht="23.25" x14ac:dyDescent="0.25">
      <c r="A13" s="47"/>
      <c r="B13" s="46" t="s">
        <v>16</v>
      </c>
    </row>
    <row r="14" spans="1:2" x14ac:dyDescent="0.25">
      <c r="A14" s="47"/>
      <c r="B14" s="45"/>
    </row>
    <row r="15" spans="1:2" x14ac:dyDescent="0.25">
      <c r="A15" s="47"/>
      <c r="B15" s="51"/>
    </row>
    <row r="16" spans="1:2" x14ac:dyDescent="0.25">
      <c r="A16" s="47"/>
      <c r="B16" s="49"/>
    </row>
    <row r="17" spans="1:2" x14ac:dyDescent="0.25">
      <c r="A17" s="47"/>
      <c r="B17" s="45"/>
    </row>
    <row r="18" spans="1:2" x14ac:dyDescent="0.25">
      <c r="A18" s="47"/>
      <c r="B18" s="45"/>
    </row>
    <row r="19" spans="1:2" x14ac:dyDescent="0.25">
      <c r="A19" s="47"/>
      <c r="B19" s="45"/>
    </row>
    <row r="20" spans="1:2" x14ac:dyDescent="0.25">
      <c r="A20" s="47"/>
      <c r="B20" s="45"/>
    </row>
    <row r="21" spans="1:2" x14ac:dyDescent="0.25">
      <c r="A21" s="48" t="s">
        <v>27</v>
      </c>
      <c r="B21" s="45" t="s">
        <v>66</v>
      </c>
    </row>
    <row r="22" spans="1:2" x14ac:dyDescent="0.25">
      <c r="B22" s="45"/>
    </row>
    <row r="23" spans="1:2" x14ac:dyDescent="0.25">
      <c r="A23" s="47"/>
    </row>
    <row r="24" spans="1:2" x14ac:dyDescent="0.25">
      <c r="A24" s="47"/>
    </row>
    <row r="25" spans="1:2" x14ac:dyDescent="0.25">
      <c r="A25" s="47"/>
      <c r="B25" s="52"/>
    </row>
    <row r="26" spans="1:2" x14ac:dyDescent="0.25">
      <c r="A26" s="47"/>
      <c r="B26" s="45"/>
    </row>
    <row r="27" spans="1:2" x14ac:dyDescent="0.25">
      <c r="A27" s="47"/>
      <c r="B27" s="45"/>
    </row>
    <row r="28" spans="1:2" x14ac:dyDescent="0.25">
      <c r="A28" s="47"/>
      <c r="B28" s="45"/>
    </row>
    <row r="29" spans="1:2" x14ac:dyDescent="0.25">
      <c r="A29" s="47"/>
      <c r="B29" s="45"/>
    </row>
    <row r="30" spans="1:2" x14ac:dyDescent="0.25">
      <c r="A30" s="47"/>
      <c r="B30" s="45"/>
    </row>
    <row r="31" spans="1:2" x14ac:dyDescent="0.25">
      <c r="A31" s="47"/>
      <c r="B31" s="45"/>
    </row>
    <row r="32" spans="1:2" x14ac:dyDescent="0.25">
      <c r="A32" s="47"/>
      <c r="B32" s="45"/>
    </row>
    <row r="33" spans="1:2" x14ac:dyDescent="0.25">
      <c r="A33" s="47"/>
      <c r="B33" s="45"/>
    </row>
    <row r="34" spans="1:2" x14ac:dyDescent="0.25">
      <c r="A34" s="47"/>
      <c r="B34" s="45"/>
    </row>
    <row r="35" spans="1:2" x14ac:dyDescent="0.25">
      <c r="A35" s="47"/>
      <c r="B35" s="45"/>
    </row>
    <row r="36" spans="1:2" x14ac:dyDescent="0.25">
      <c r="A36" s="47"/>
      <c r="B36" s="45"/>
    </row>
    <row r="37" spans="1:2" x14ac:dyDescent="0.25">
      <c r="A37" s="47"/>
      <c r="B37" s="45"/>
    </row>
    <row r="38" spans="1:2" x14ac:dyDescent="0.25">
      <c r="A38" s="47"/>
      <c r="B38" s="45"/>
    </row>
    <row r="39" spans="1:2" x14ac:dyDescent="0.25">
      <c r="A39" s="47"/>
      <c r="B39" s="45"/>
    </row>
    <row r="40" spans="1:2" x14ac:dyDescent="0.25">
      <c r="A40" s="47"/>
      <c r="B40" s="45"/>
    </row>
    <row r="41" spans="1:2" x14ac:dyDescent="0.25">
      <c r="A41" s="47"/>
      <c r="B41" s="45"/>
    </row>
    <row r="42" spans="1:2" x14ac:dyDescent="0.25">
      <c r="A42" s="47"/>
      <c r="B42" s="45"/>
    </row>
    <row r="43" spans="1:2" x14ac:dyDescent="0.25">
      <c r="A43" s="47"/>
      <c r="B43" s="45"/>
    </row>
    <row r="44" spans="1:2" x14ac:dyDescent="0.25">
      <c r="A44" s="47"/>
      <c r="B44" s="45"/>
    </row>
    <row r="45" spans="1:2" x14ac:dyDescent="0.25">
      <c r="A45" s="47"/>
      <c r="B45" s="45"/>
    </row>
    <row r="46" spans="1:2" x14ac:dyDescent="0.25">
      <c r="A46" s="47"/>
      <c r="B46" s="45"/>
    </row>
    <row r="47" spans="1:2" x14ac:dyDescent="0.25">
      <c r="A47" s="47"/>
      <c r="B47" s="45"/>
    </row>
    <row r="48" spans="1:2" x14ac:dyDescent="0.25">
      <c r="A48" s="47"/>
      <c r="B48" s="45" t="s">
        <v>17</v>
      </c>
    </row>
    <row r="49" spans="1:2" x14ac:dyDescent="0.25">
      <c r="A49" s="47"/>
      <c r="B49" s="45"/>
    </row>
    <row r="50" spans="1:2" x14ac:dyDescent="0.25">
      <c r="A50" s="47"/>
      <c r="B50" s="45"/>
    </row>
    <row r="51" spans="1:2" ht="90" x14ac:dyDescent="0.25">
      <c r="A51" s="47"/>
      <c r="B51" s="45" t="s">
        <v>18</v>
      </c>
    </row>
    <row r="52" spans="1:2" x14ac:dyDescent="0.25">
      <c r="A52" s="47"/>
      <c r="B52" s="45"/>
    </row>
    <row r="53" spans="1:2" ht="60" x14ac:dyDescent="0.25">
      <c r="A53" s="47"/>
      <c r="B53" s="45" t="s">
        <v>29</v>
      </c>
    </row>
    <row r="54" spans="1:2" x14ac:dyDescent="0.25">
      <c r="A54" s="47"/>
      <c r="B54" s="45"/>
    </row>
    <row r="55" spans="1:2" ht="90" x14ac:dyDescent="0.25">
      <c r="A55" s="47"/>
      <c r="B55" s="45" t="s">
        <v>19</v>
      </c>
    </row>
    <row r="56" spans="1:2" x14ac:dyDescent="0.25">
      <c r="A56" s="47"/>
      <c r="B56" s="45"/>
    </row>
    <row r="57" spans="1:2" ht="45" x14ac:dyDescent="0.25">
      <c r="A57" s="47"/>
      <c r="B57" s="45" t="s">
        <v>20</v>
      </c>
    </row>
    <row r="58" spans="1:2" x14ac:dyDescent="0.25">
      <c r="A58" s="47"/>
      <c r="B58" s="45"/>
    </row>
    <row r="59" spans="1:2" ht="165" x14ac:dyDescent="0.25">
      <c r="A59" s="47"/>
      <c r="B59" s="45" t="s">
        <v>30</v>
      </c>
    </row>
    <row r="60" spans="1:2" x14ac:dyDescent="0.25">
      <c r="A60" s="47"/>
      <c r="B60" s="45"/>
    </row>
    <row r="61" spans="1:2" ht="120" x14ac:dyDescent="0.25">
      <c r="A61" s="47"/>
      <c r="B61" s="45" t="s">
        <v>21</v>
      </c>
    </row>
    <row r="62" spans="1:2" x14ac:dyDescent="0.25">
      <c r="A62" s="47"/>
      <c r="B62" s="45"/>
    </row>
    <row r="63" spans="1:2" ht="105" x14ac:dyDescent="0.25">
      <c r="A63" s="47"/>
      <c r="B63" s="45" t="s">
        <v>31</v>
      </c>
    </row>
    <row r="64" spans="1:2" ht="45" x14ac:dyDescent="0.25">
      <c r="A64" s="47"/>
      <c r="B64" s="45" t="s">
        <v>22</v>
      </c>
    </row>
    <row r="65" spans="1:2" x14ac:dyDescent="0.25">
      <c r="A65" s="47"/>
      <c r="B65" s="45"/>
    </row>
    <row r="66" spans="1:2" ht="210" x14ac:dyDescent="0.25">
      <c r="A66" s="47"/>
      <c r="B66" s="45" t="s">
        <v>28</v>
      </c>
    </row>
    <row r="67" spans="1:2" x14ac:dyDescent="0.25">
      <c r="A67" s="47"/>
      <c r="B67" s="45"/>
    </row>
    <row r="68" spans="1:2" ht="45" x14ac:dyDescent="0.25">
      <c r="A68" s="47"/>
      <c r="B68" s="45" t="s">
        <v>23</v>
      </c>
    </row>
    <row r="69" spans="1:2" x14ac:dyDescent="0.25">
      <c r="A69" s="47"/>
      <c r="B69" s="45"/>
    </row>
    <row r="70" spans="1:2" ht="75" x14ac:dyDescent="0.25">
      <c r="A70" s="47"/>
      <c r="B70" s="45" t="s">
        <v>24</v>
      </c>
    </row>
    <row r="71" spans="1:2" x14ac:dyDescent="0.25">
      <c r="A71" s="47"/>
      <c r="B71" s="45"/>
    </row>
    <row r="72" spans="1:2" x14ac:dyDescent="0.25">
      <c r="A72" s="47"/>
      <c r="B72" s="45"/>
    </row>
    <row r="73" spans="1:2" x14ac:dyDescent="0.25">
      <c r="A73" s="47"/>
      <c r="B73" s="45" t="s">
        <v>67</v>
      </c>
    </row>
    <row r="74" spans="1:2" x14ac:dyDescent="0.25">
      <c r="A74" s="47"/>
      <c r="B74" s="45" t="s">
        <v>66</v>
      </c>
    </row>
    <row r="75" spans="1:2" x14ac:dyDescent="0.25">
      <c r="A75" s="47"/>
      <c r="B75" s="45"/>
    </row>
  </sheetData>
  <pageMargins left="0.7" right="0.7" top="0.75" bottom="0.75" header="0.3" footer="0.3"/>
  <pageSetup paperSize="9" scale="98" fitToHeight="0" orientation="portrait" horizontalDpi="300" verticalDpi="300" r:id="rId1"/>
  <headerFooter>
    <oddHeader>&amp;LGPZ d.d.
Đure Šporera 8 Rijeka&amp;CPROSINAC 2023.&amp;RPR 351/23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7B96-BD85-4753-B193-F325B7800785}">
  <sheetPr>
    <pageSetUpPr fitToPage="1"/>
  </sheetPr>
  <dimension ref="A1:G103"/>
  <sheetViews>
    <sheetView view="pageBreakPreview" zoomScaleNormal="100" zoomScaleSheetLayoutView="100" zoomScalePageLayoutView="85" workbookViewId="0">
      <selection activeCell="F38" sqref="F38"/>
    </sheetView>
  </sheetViews>
  <sheetFormatPr defaultRowHeight="15" x14ac:dyDescent="0.25"/>
  <cols>
    <col min="1" max="1" width="6.42578125" style="17" customWidth="1"/>
    <col min="2" max="2" width="58.7109375" style="17" customWidth="1"/>
    <col min="4" max="4" width="10.140625" style="8" bestFit="1" customWidth="1"/>
    <col min="5" max="5" width="9.140625" style="8"/>
    <col min="6" max="6" width="13.140625" style="25" customWidth="1"/>
    <col min="7" max="7" width="10.140625" bestFit="1" customWidth="1"/>
  </cols>
  <sheetData>
    <row r="1" spans="1:6" ht="15.75" thickBot="1" x14ac:dyDescent="0.3">
      <c r="B1" s="33" t="s">
        <v>45</v>
      </c>
    </row>
    <row r="2" spans="1:6" ht="15.75" thickBot="1" x14ac:dyDescent="0.3">
      <c r="A2" s="34" t="s">
        <v>91</v>
      </c>
      <c r="B2" s="35" t="s">
        <v>81</v>
      </c>
      <c r="C2" s="36"/>
      <c r="D2" s="37"/>
      <c r="E2" s="37"/>
      <c r="F2" s="38"/>
    </row>
    <row r="3" spans="1:6" ht="15.75" thickBot="1" x14ac:dyDescent="0.3"/>
    <row r="4" spans="1:6" ht="15.75" thickBot="1" x14ac:dyDescent="0.3">
      <c r="A4" s="34" t="s">
        <v>5</v>
      </c>
      <c r="B4" s="35" t="s">
        <v>6</v>
      </c>
      <c r="C4" s="36"/>
      <c r="D4" s="37"/>
      <c r="E4" s="37"/>
      <c r="F4" s="38"/>
    </row>
    <row r="5" spans="1:6" ht="15.75" thickBot="1" x14ac:dyDescent="0.3">
      <c r="A5" s="18" t="s">
        <v>0</v>
      </c>
      <c r="B5" s="21" t="s">
        <v>1</v>
      </c>
      <c r="C5" s="3" t="s">
        <v>2</v>
      </c>
      <c r="D5" s="9" t="s">
        <v>3</v>
      </c>
      <c r="E5" s="9" t="s">
        <v>68</v>
      </c>
      <c r="F5" s="26" t="s">
        <v>4</v>
      </c>
    </row>
    <row r="6" spans="1:6" ht="45" x14ac:dyDescent="0.25">
      <c r="A6" s="19">
        <v>1</v>
      </c>
      <c r="B6" s="57" t="s">
        <v>34</v>
      </c>
      <c r="C6" s="67" t="s">
        <v>33</v>
      </c>
      <c r="D6" s="10">
        <v>1</v>
      </c>
      <c r="E6" s="10"/>
      <c r="F6" s="27" t="str">
        <f t="shared" ref="F6:F11" si="0">IF(E6&lt;&gt;0,D6*E6,"")</f>
        <v/>
      </c>
    </row>
    <row r="7" spans="1:6" ht="90" x14ac:dyDescent="0.25">
      <c r="A7" s="43">
        <v>2</v>
      </c>
      <c r="B7" s="50" t="s">
        <v>57</v>
      </c>
      <c r="C7" s="53" t="s">
        <v>40</v>
      </c>
      <c r="D7" s="11">
        <v>2</v>
      </c>
      <c r="E7" s="11"/>
      <c r="F7" s="31" t="str">
        <f t="shared" si="0"/>
        <v/>
      </c>
    </row>
    <row r="8" spans="1:6" ht="60" x14ac:dyDescent="0.25">
      <c r="A8" s="43">
        <v>3</v>
      </c>
      <c r="B8" s="50" t="s">
        <v>94</v>
      </c>
      <c r="C8" s="53" t="s">
        <v>7</v>
      </c>
      <c r="D8" s="11">
        <v>33</v>
      </c>
      <c r="E8" s="11"/>
      <c r="F8" s="31" t="str">
        <f t="shared" si="0"/>
        <v/>
      </c>
    </row>
    <row r="9" spans="1:6" ht="45" x14ac:dyDescent="0.25">
      <c r="A9" s="43">
        <v>4</v>
      </c>
      <c r="B9" s="50" t="s">
        <v>93</v>
      </c>
      <c r="C9" s="53" t="s">
        <v>33</v>
      </c>
      <c r="D9" s="11">
        <v>2</v>
      </c>
      <c r="E9" s="11"/>
      <c r="F9" s="31" t="str">
        <f t="shared" si="0"/>
        <v/>
      </c>
    </row>
    <row r="10" spans="1:6" ht="105" x14ac:dyDescent="0.25">
      <c r="A10" s="43">
        <v>5</v>
      </c>
      <c r="B10" s="16" t="s">
        <v>58</v>
      </c>
      <c r="C10" s="1" t="s">
        <v>9</v>
      </c>
      <c r="D10" s="11">
        <v>61</v>
      </c>
      <c r="E10" s="11"/>
      <c r="F10" s="31" t="str">
        <f t="shared" si="0"/>
        <v/>
      </c>
    </row>
    <row r="11" spans="1:6" ht="75" x14ac:dyDescent="0.25">
      <c r="A11" s="43">
        <v>6</v>
      </c>
      <c r="B11" s="16" t="s">
        <v>88</v>
      </c>
      <c r="C11" s="1" t="s">
        <v>89</v>
      </c>
      <c r="D11" s="11">
        <v>1</v>
      </c>
      <c r="E11" s="11"/>
      <c r="F11" s="31" t="str">
        <f t="shared" si="0"/>
        <v/>
      </c>
    </row>
    <row r="12" spans="1:6" ht="45" x14ac:dyDescent="0.25">
      <c r="A12" s="43">
        <v>7</v>
      </c>
      <c r="B12" s="16" t="s">
        <v>59</v>
      </c>
      <c r="C12" s="1"/>
      <c r="D12" s="11"/>
      <c r="E12" s="11"/>
      <c r="F12" s="27"/>
    </row>
    <row r="13" spans="1:6" x14ac:dyDescent="0.25">
      <c r="A13" s="43" t="s">
        <v>47</v>
      </c>
      <c r="B13" s="16" t="s">
        <v>60</v>
      </c>
      <c r="C13" s="1" t="s">
        <v>61</v>
      </c>
      <c r="D13" s="11">
        <v>6</v>
      </c>
      <c r="E13" s="11"/>
      <c r="F13" s="27" t="str">
        <f t="shared" ref="F13:F15" si="1">IF(E13&lt;&gt;0,D13*E13,"")</f>
        <v/>
      </c>
    </row>
    <row r="14" spans="1:6" x14ac:dyDescent="0.25">
      <c r="A14" s="43" t="s">
        <v>48</v>
      </c>
      <c r="B14" s="16" t="s">
        <v>62</v>
      </c>
      <c r="C14" s="1" t="s">
        <v>61</v>
      </c>
      <c r="D14" s="11">
        <v>6</v>
      </c>
      <c r="E14" s="11"/>
      <c r="F14" s="27" t="str">
        <f t="shared" si="1"/>
        <v/>
      </c>
    </row>
    <row r="15" spans="1:6" ht="15.75" thickBot="1" x14ac:dyDescent="0.3">
      <c r="A15" s="43" t="s">
        <v>63</v>
      </c>
      <c r="B15" s="16" t="s">
        <v>64</v>
      </c>
      <c r="C15" s="1" t="s">
        <v>61</v>
      </c>
      <c r="D15" s="11">
        <v>6</v>
      </c>
      <c r="E15" s="11"/>
      <c r="F15" s="27" t="str">
        <f t="shared" si="1"/>
        <v/>
      </c>
    </row>
    <row r="16" spans="1:6" s="39" customFormat="1" ht="15.75" thickBot="1" x14ac:dyDescent="0.3">
      <c r="A16" s="34" t="str">
        <f>A4</f>
        <v>I.</v>
      </c>
      <c r="B16" s="35" t="str">
        <f>B4&amp;" - UKUPNO"</f>
        <v>PRIPREMNI RADOVI - UKUPNO</v>
      </c>
      <c r="C16" s="36"/>
      <c r="D16" s="37"/>
      <c r="E16" s="37"/>
      <c r="F16" s="38">
        <f>SUM(F6:F15)</f>
        <v>0</v>
      </c>
    </row>
    <row r="17" spans="1:6" ht="15.75" thickBot="1" x14ac:dyDescent="0.3"/>
    <row r="18" spans="1:6" s="39" customFormat="1" ht="15.75" thickBot="1" x14ac:dyDescent="0.3">
      <c r="A18" s="34" t="s">
        <v>10</v>
      </c>
      <c r="B18" s="35" t="s">
        <v>71</v>
      </c>
      <c r="C18" s="36"/>
      <c r="D18" s="37"/>
      <c r="E18" s="37"/>
      <c r="F18" s="38"/>
    </row>
    <row r="19" spans="1:6" ht="15.75" thickBot="1" x14ac:dyDescent="0.3">
      <c r="A19" s="18" t="s">
        <v>0</v>
      </c>
      <c r="B19" s="21" t="s">
        <v>1</v>
      </c>
      <c r="C19" s="3" t="s">
        <v>2</v>
      </c>
      <c r="D19" s="9" t="s">
        <v>3</v>
      </c>
      <c r="E19" s="9" t="s">
        <v>68</v>
      </c>
      <c r="F19" s="26" t="s">
        <v>4</v>
      </c>
    </row>
    <row r="20" spans="1:6" ht="60" x14ac:dyDescent="0.25">
      <c r="A20" s="19">
        <v>1</v>
      </c>
      <c r="B20" s="15" t="s">
        <v>90</v>
      </c>
      <c r="C20" s="2" t="s">
        <v>8</v>
      </c>
      <c r="D20" s="10">
        <f>15*0.25+42*1.8*0.25</f>
        <v>22.650000000000002</v>
      </c>
      <c r="E20" s="10"/>
      <c r="F20" s="27" t="str">
        <f t="shared" ref="F20:F31" si="2">IF(E20&lt;&gt;0,D20*E20,"")</f>
        <v/>
      </c>
    </row>
    <row r="21" spans="1:6" ht="90" x14ac:dyDescent="0.25">
      <c r="A21" s="19">
        <v>2</v>
      </c>
      <c r="B21" s="15" t="s">
        <v>35</v>
      </c>
      <c r="C21" s="2" t="s">
        <v>7</v>
      </c>
      <c r="D21" s="10">
        <v>63</v>
      </c>
      <c r="E21" s="10"/>
      <c r="F21" s="27" t="str">
        <f t="shared" si="2"/>
        <v/>
      </c>
    </row>
    <row r="22" spans="1:6" ht="105" x14ac:dyDescent="0.25">
      <c r="A22" s="19">
        <v>3</v>
      </c>
      <c r="B22" s="15" t="s">
        <v>36</v>
      </c>
      <c r="C22" s="2" t="s">
        <v>9</v>
      </c>
      <c r="D22" s="10">
        <v>120</v>
      </c>
      <c r="E22" s="10"/>
      <c r="F22" s="27" t="str">
        <f t="shared" si="2"/>
        <v/>
      </c>
    </row>
    <row r="23" spans="1:6" ht="180" x14ac:dyDescent="0.25">
      <c r="A23" s="19">
        <v>4</v>
      </c>
      <c r="B23" s="44" t="s">
        <v>37</v>
      </c>
      <c r="C23" s="2" t="s">
        <v>9</v>
      </c>
      <c r="D23" s="10">
        <v>60</v>
      </c>
      <c r="E23" s="10"/>
      <c r="F23" s="27" t="str">
        <f t="shared" si="2"/>
        <v/>
      </c>
    </row>
    <row r="24" spans="1:6" ht="150" x14ac:dyDescent="0.25">
      <c r="A24" s="19">
        <v>5</v>
      </c>
      <c r="B24" s="44" t="s">
        <v>38</v>
      </c>
      <c r="C24" s="2" t="s">
        <v>9</v>
      </c>
      <c r="D24" s="10">
        <v>60</v>
      </c>
      <c r="E24" s="10"/>
      <c r="F24" s="27" t="str">
        <f t="shared" si="2"/>
        <v/>
      </c>
    </row>
    <row r="25" spans="1:6" ht="150" x14ac:dyDescent="0.25">
      <c r="A25" s="19">
        <v>6</v>
      </c>
      <c r="B25" s="44" t="s">
        <v>82</v>
      </c>
      <c r="C25" s="2" t="s">
        <v>9</v>
      </c>
      <c r="D25" s="10">
        <v>130</v>
      </c>
      <c r="E25" s="10"/>
      <c r="F25" s="27" t="str">
        <f t="shared" si="2"/>
        <v/>
      </c>
    </row>
    <row r="26" spans="1:6" ht="210" x14ac:dyDescent="0.25">
      <c r="A26" s="43">
        <v>7</v>
      </c>
      <c r="B26" s="16" t="s">
        <v>72</v>
      </c>
      <c r="C26" s="1" t="s">
        <v>15</v>
      </c>
      <c r="D26" s="11">
        <v>35</v>
      </c>
      <c r="E26" s="11"/>
      <c r="F26" s="31" t="str">
        <f t="shared" si="2"/>
        <v/>
      </c>
    </row>
    <row r="27" spans="1:6" ht="150" x14ac:dyDescent="0.25">
      <c r="A27" s="68">
        <v>8</v>
      </c>
      <c r="B27" s="16" t="s">
        <v>73</v>
      </c>
      <c r="C27" s="1" t="s">
        <v>15</v>
      </c>
      <c r="D27" s="11">
        <v>42</v>
      </c>
      <c r="E27" s="11"/>
      <c r="F27" s="31" t="str">
        <f t="shared" si="2"/>
        <v/>
      </c>
    </row>
    <row r="28" spans="1:6" ht="180" x14ac:dyDescent="0.25">
      <c r="A28" s="68">
        <v>9</v>
      </c>
      <c r="B28" s="42" t="s">
        <v>74</v>
      </c>
      <c r="C28" s="1" t="s">
        <v>8</v>
      </c>
      <c r="D28" s="11">
        <f>ROUNDUP(15*0.2+40*0.05+42*1.6*0.2,0)</f>
        <v>19</v>
      </c>
      <c r="E28" s="11"/>
      <c r="F28" s="31" t="str">
        <f t="shared" si="2"/>
        <v/>
      </c>
    </row>
    <row r="29" spans="1:6" ht="90" x14ac:dyDescent="0.25">
      <c r="A29" s="68">
        <v>10</v>
      </c>
      <c r="B29" s="15" t="s">
        <v>75</v>
      </c>
      <c r="C29" s="1" t="s">
        <v>8</v>
      </c>
      <c r="D29" s="11">
        <v>0.5</v>
      </c>
      <c r="E29" s="11"/>
      <c r="F29" s="31" t="str">
        <f t="shared" si="2"/>
        <v/>
      </c>
    </row>
    <row r="30" spans="1:6" ht="135" x14ac:dyDescent="0.25">
      <c r="A30" s="43">
        <v>11</v>
      </c>
      <c r="B30" s="69" t="s">
        <v>79</v>
      </c>
      <c r="C30" s="1" t="s">
        <v>9</v>
      </c>
      <c r="D30" s="56">
        <f>4*0.4*2</f>
        <v>3.2</v>
      </c>
      <c r="E30" s="56"/>
      <c r="F30" s="31" t="str">
        <f t="shared" si="2"/>
        <v/>
      </c>
    </row>
    <row r="31" spans="1:6" ht="135.75" thickBot="1" x14ac:dyDescent="0.3">
      <c r="A31" s="65">
        <v>12</v>
      </c>
      <c r="B31" s="69" t="s">
        <v>80</v>
      </c>
      <c r="C31" s="1" t="s">
        <v>9</v>
      </c>
      <c r="D31" s="56">
        <v>0.6</v>
      </c>
      <c r="E31" s="56"/>
      <c r="F31" s="66" t="str">
        <f t="shared" si="2"/>
        <v/>
      </c>
    </row>
    <row r="32" spans="1:6" s="39" customFormat="1" ht="15.75" thickBot="1" x14ac:dyDescent="0.3">
      <c r="A32" s="34" t="str">
        <f>A18</f>
        <v>II.</v>
      </c>
      <c r="B32" s="35" t="str">
        <f>B18&amp;" - UKUPNO"</f>
        <v>GRAĐEVINSKI RADOVI - PROMETNICA - UKUPNO</v>
      </c>
      <c r="C32" s="36"/>
      <c r="D32" s="37"/>
      <c r="E32" s="37"/>
      <c r="F32" s="38">
        <f>SUM(F20:F31)</f>
        <v>0</v>
      </c>
    </row>
    <row r="34" spans="1:6" ht="15.75" thickBot="1" x14ac:dyDescent="0.3"/>
    <row r="35" spans="1:6" s="39" customFormat="1" ht="15.75" thickBot="1" x14ac:dyDescent="0.3">
      <c r="A35" s="34" t="s">
        <v>11</v>
      </c>
      <c r="B35" s="35" t="s">
        <v>39</v>
      </c>
      <c r="C35" s="36"/>
      <c r="D35" s="37"/>
      <c r="E35" s="37"/>
      <c r="F35" s="38"/>
    </row>
    <row r="36" spans="1:6" ht="15.75" thickBot="1" x14ac:dyDescent="0.3">
      <c r="A36" s="18" t="s">
        <v>0</v>
      </c>
      <c r="B36" s="21" t="s">
        <v>1</v>
      </c>
      <c r="C36" s="3" t="s">
        <v>2</v>
      </c>
      <c r="D36" s="9" t="s">
        <v>3</v>
      </c>
      <c r="E36" s="9" t="s">
        <v>68</v>
      </c>
      <c r="F36" s="26" t="s">
        <v>4</v>
      </c>
    </row>
    <row r="37" spans="1:6" ht="30.75" thickBot="1" x14ac:dyDescent="0.3">
      <c r="A37" s="54">
        <v>1</v>
      </c>
      <c r="B37" s="16" t="s">
        <v>83</v>
      </c>
      <c r="C37" s="70" t="s">
        <v>84</v>
      </c>
      <c r="D37" s="40">
        <v>1</v>
      </c>
      <c r="E37" s="40"/>
      <c r="F37" s="31" t="str">
        <f t="shared" ref="F37" si="3">IF(E37&lt;&gt;0,D37*E37,"")</f>
        <v/>
      </c>
    </row>
    <row r="38" spans="1:6" s="39" customFormat="1" ht="15.75" thickBot="1" x14ac:dyDescent="0.3">
      <c r="A38" s="34" t="str">
        <f>A35</f>
        <v>III.</v>
      </c>
      <c r="B38" s="35" t="str">
        <f>B35&amp;" - UKUPNO"</f>
        <v>OBORINSKA ODVODNJA - UKUPNO</v>
      </c>
      <c r="C38" s="36"/>
      <c r="D38" s="37"/>
      <c r="E38" s="37"/>
      <c r="F38" s="38">
        <f>SUM(F37:F37)</f>
        <v>0</v>
      </c>
    </row>
    <row r="39" spans="1:6" s="39" customFormat="1" x14ac:dyDescent="0.25">
      <c r="A39" s="72"/>
      <c r="B39" s="33"/>
      <c r="D39" s="73"/>
      <c r="E39" s="73"/>
      <c r="F39" s="73"/>
    </row>
    <row r="40" spans="1:6" s="39" customFormat="1" x14ac:dyDescent="0.25">
      <c r="A40" s="72"/>
      <c r="B40" s="33"/>
      <c r="D40" s="73"/>
      <c r="E40" s="73"/>
      <c r="F40" s="73"/>
    </row>
    <row r="41" spans="1:6" s="39" customFormat="1" x14ac:dyDescent="0.25">
      <c r="A41" s="72"/>
      <c r="B41" s="33"/>
      <c r="D41" s="73"/>
      <c r="E41" s="73"/>
      <c r="F41" s="73"/>
    </row>
    <row r="42" spans="1:6" s="39" customFormat="1" x14ac:dyDescent="0.25">
      <c r="A42" s="72"/>
      <c r="B42" s="33"/>
      <c r="D42" s="73"/>
      <c r="E42" s="73"/>
      <c r="F42" s="73"/>
    </row>
    <row r="43" spans="1:6" s="39" customFormat="1" x14ac:dyDescent="0.25">
      <c r="A43" s="72"/>
      <c r="B43" s="33"/>
      <c r="D43" s="73"/>
      <c r="E43" s="73"/>
      <c r="F43" s="73"/>
    </row>
    <row r="44" spans="1:6" s="39" customFormat="1" x14ac:dyDescent="0.25">
      <c r="A44" s="72"/>
      <c r="B44" s="33"/>
      <c r="D44" s="73"/>
      <c r="E44" s="73"/>
      <c r="F44" s="73"/>
    </row>
    <row r="45" spans="1:6" ht="15.75" thickBot="1" x14ac:dyDescent="0.3"/>
    <row r="46" spans="1:6" s="39" customFormat="1" ht="15.75" thickBot="1" x14ac:dyDescent="0.3">
      <c r="A46" s="34" t="s">
        <v>12</v>
      </c>
      <c r="B46" s="35" t="s">
        <v>41</v>
      </c>
      <c r="C46" s="36"/>
      <c r="D46" s="37"/>
      <c r="E46" s="37"/>
      <c r="F46" s="38"/>
    </row>
    <row r="47" spans="1:6" s="39" customFormat="1" ht="15.75" thickBot="1" x14ac:dyDescent="0.3">
      <c r="A47" s="34"/>
      <c r="B47" s="35" t="s">
        <v>44</v>
      </c>
      <c r="C47" s="36"/>
      <c r="D47" s="37"/>
      <c r="E47" s="37"/>
      <c r="F47" s="38"/>
    </row>
    <row r="48" spans="1:6" ht="15.75" thickBot="1" x14ac:dyDescent="0.3">
      <c r="A48" s="18" t="s">
        <v>0</v>
      </c>
      <c r="B48" s="21" t="s">
        <v>1</v>
      </c>
      <c r="C48" s="3" t="s">
        <v>2</v>
      </c>
      <c r="D48" s="9" t="s">
        <v>3</v>
      </c>
      <c r="E48" s="9" t="s">
        <v>68</v>
      </c>
      <c r="F48" s="26" t="s">
        <v>4</v>
      </c>
    </row>
    <row r="49" spans="1:6" ht="180" x14ac:dyDescent="0.25">
      <c r="A49" s="54">
        <v>1</v>
      </c>
      <c r="B49" s="50" t="s">
        <v>85</v>
      </c>
      <c r="C49" s="55" t="s">
        <v>46</v>
      </c>
      <c r="D49" s="56">
        <v>2</v>
      </c>
      <c r="E49" s="56"/>
      <c r="F49" s="31" t="str">
        <f t="shared" ref="F49:F54" si="4">IF(E49&lt;&gt;0,D49*E49,"")</f>
        <v/>
      </c>
    </row>
    <row r="50" spans="1:6" ht="180" x14ac:dyDescent="0.25">
      <c r="A50" s="54">
        <v>2</v>
      </c>
      <c r="B50" s="50" t="s">
        <v>86</v>
      </c>
      <c r="C50" s="55" t="s">
        <v>46</v>
      </c>
      <c r="D50" s="56">
        <v>1</v>
      </c>
      <c r="E50" s="56"/>
      <c r="F50" s="31" t="str">
        <f t="shared" si="4"/>
        <v/>
      </c>
    </row>
    <row r="51" spans="1:6" ht="180" x14ac:dyDescent="0.25">
      <c r="A51" s="54">
        <v>3</v>
      </c>
      <c r="B51" s="50" t="s">
        <v>49</v>
      </c>
      <c r="C51" s="55" t="s">
        <v>46</v>
      </c>
      <c r="D51" s="56">
        <v>2</v>
      </c>
      <c r="E51" s="56"/>
      <c r="F51" s="31" t="str">
        <f t="shared" si="4"/>
        <v/>
      </c>
    </row>
    <row r="52" spans="1:6" ht="180" x14ac:dyDescent="0.25">
      <c r="A52" s="54">
        <v>4</v>
      </c>
      <c r="B52" s="50" t="s">
        <v>50</v>
      </c>
      <c r="C52" s="55" t="s">
        <v>46</v>
      </c>
      <c r="D52" s="56">
        <v>2</v>
      </c>
      <c r="E52" s="56"/>
      <c r="F52" s="31" t="str">
        <f t="shared" si="4"/>
        <v/>
      </c>
    </row>
    <row r="53" spans="1:6" ht="135" x14ac:dyDescent="0.25">
      <c r="A53" s="54">
        <v>5</v>
      </c>
      <c r="B53" s="50" t="s">
        <v>52</v>
      </c>
      <c r="C53" s="55" t="s">
        <v>46</v>
      </c>
      <c r="D53" s="56">
        <v>1</v>
      </c>
      <c r="E53" s="56"/>
      <c r="F53" s="31" t="str">
        <f t="shared" si="4"/>
        <v/>
      </c>
    </row>
    <row r="54" spans="1:6" ht="135" x14ac:dyDescent="0.25">
      <c r="A54" s="54">
        <v>6</v>
      </c>
      <c r="B54" s="50" t="s">
        <v>51</v>
      </c>
      <c r="C54" s="55" t="s">
        <v>46</v>
      </c>
      <c r="D54" s="56">
        <v>1</v>
      </c>
      <c r="E54" s="56"/>
      <c r="F54" s="31" t="str">
        <f t="shared" si="4"/>
        <v/>
      </c>
    </row>
    <row r="55" spans="1:6" ht="120" x14ac:dyDescent="0.25">
      <c r="A55" s="19">
        <v>7</v>
      </c>
      <c r="B55" s="15" t="s">
        <v>42</v>
      </c>
      <c r="C55" s="1" t="s">
        <v>40</v>
      </c>
      <c r="D55" s="10">
        <v>5</v>
      </c>
      <c r="E55" s="10"/>
      <c r="F55" s="27" t="str">
        <f>IF(E55&lt;&gt;0,D55*E55,"")</f>
        <v/>
      </c>
    </row>
    <row r="56" spans="1:6" ht="135.75" thickBot="1" x14ac:dyDescent="0.3">
      <c r="A56" s="43">
        <v>8</v>
      </c>
      <c r="B56" s="16" t="s">
        <v>43</v>
      </c>
      <c r="C56" s="64" t="s">
        <v>15</v>
      </c>
      <c r="D56" s="11">
        <v>18</v>
      </c>
      <c r="E56" s="11"/>
      <c r="F56" s="31" t="str">
        <f>IF(E56&lt;&gt;0,D56*E56,"")</f>
        <v/>
      </c>
    </row>
    <row r="57" spans="1:6" ht="15.75" thickBot="1" x14ac:dyDescent="0.3">
      <c r="A57" s="58"/>
      <c r="B57" s="61" t="s">
        <v>53</v>
      </c>
      <c r="C57" s="59"/>
      <c r="D57" s="60"/>
      <c r="E57" s="60"/>
      <c r="F57" s="62" t="str">
        <f t="shared" ref="F57:F63" si="5">IF(E57&lt;&gt;0,D57*E57,"")</f>
        <v/>
      </c>
    </row>
    <row r="58" spans="1:6" ht="135" x14ac:dyDescent="0.25">
      <c r="A58" s="19">
        <v>9</v>
      </c>
      <c r="B58" s="15" t="s">
        <v>76</v>
      </c>
      <c r="C58" s="63" t="s">
        <v>15</v>
      </c>
      <c r="D58" s="10">
        <v>85</v>
      </c>
      <c r="E58" s="10"/>
      <c r="F58" s="27" t="str">
        <f t="shared" si="5"/>
        <v/>
      </c>
    </row>
    <row r="59" spans="1:6" ht="135" x14ac:dyDescent="0.25">
      <c r="A59" s="43">
        <v>10</v>
      </c>
      <c r="B59" s="16" t="s">
        <v>77</v>
      </c>
      <c r="C59" s="64" t="s">
        <v>15</v>
      </c>
      <c r="D59" s="11">
        <v>40</v>
      </c>
      <c r="E59" s="11"/>
      <c r="F59" s="31" t="str">
        <f t="shared" si="5"/>
        <v/>
      </c>
    </row>
    <row r="60" spans="1:6" ht="150" x14ac:dyDescent="0.25">
      <c r="A60" s="19">
        <v>11</v>
      </c>
      <c r="B60" s="50" t="s">
        <v>87</v>
      </c>
      <c r="C60" s="64" t="s">
        <v>54</v>
      </c>
      <c r="D60" s="11">
        <v>2</v>
      </c>
      <c r="E60" s="11"/>
      <c r="F60" s="31" t="str">
        <f t="shared" si="5"/>
        <v/>
      </c>
    </row>
    <row r="61" spans="1:6" ht="120" x14ac:dyDescent="0.25">
      <c r="A61" s="19">
        <v>12</v>
      </c>
      <c r="B61" s="16" t="s">
        <v>55</v>
      </c>
      <c r="C61" s="64" t="s">
        <v>9</v>
      </c>
      <c r="D61" s="11">
        <v>60</v>
      </c>
      <c r="E61" s="11"/>
      <c r="F61" s="31" t="str">
        <f t="shared" si="5"/>
        <v/>
      </c>
    </row>
    <row r="62" spans="1:6" ht="105" x14ac:dyDescent="0.25">
      <c r="A62" s="43">
        <v>13</v>
      </c>
      <c r="B62" s="16" t="s">
        <v>56</v>
      </c>
      <c r="C62" s="64" t="s">
        <v>54</v>
      </c>
      <c r="D62" s="11">
        <v>2</v>
      </c>
      <c r="E62" s="11"/>
      <c r="F62" s="31" t="str">
        <f t="shared" si="5"/>
        <v/>
      </c>
    </row>
    <row r="63" spans="1:6" ht="150.75" thickBot="1" x14ac:dyDescent="0.3">
      <c r="A63" s="19">
        <v>14</v>
      </c>
      <c r="B63" s="50" t="s">
        <v>78</v>
      </c>
      <c r="C63" s="64" t="s">
        <v>9</v>
      </c>
      <c r="D63" s="11">
        <v>50</v>
      </c>
      <c r="E63" s="11"/>
      <c r="F63" s="31" t="str">
        <f t="shared" si="5"/>
        <v/>
      </c>
    </row>
    <row r="64" spans="1:6" s="39" customFormat="1" ht="15.75" thickBot="1" x14ac:dyDescent="0.3">
      <c r="A64" s="34" t="str">
        <f>A46</f>
        <v>IV.</v>
      </c>
      <c r="B64" s="35" t="str">
        <f>B46</f>
        <v>PROMETNA SIGNALIZACIJA</v>
      </c>
      <c r="C64" s="36"/>
      <c r="D64" s="37"/>
      <c r="E64" s="37"/>
      <c r="F64" s="38">
        <f>SUM(F49:F63)</f>
        <v>0</v>
      </c>
    </row>
    <row r="65" spans="1:6" ht="15.75" thickBot="1" x14ac:dyDescent="0.3"/>
    <row r="66" spans="1:6" ht="15.75" thickBot="1" x14ac:dyDescent="0.3">
      <c r="A66" s="41" t="s">
        <v>91</v>
      </c>
      <c r="B66" s="22" t="s">
        <v>92</v>
      </c>
      <c r="C66" s="5"/>
      <c r="D66" s="12"/>
      <c r="E66" s="12"/>
      <c r="F66" s="28"/>
    </row>
    <row r="67" spans="1:6" ht="15.75" thickBot="1" x14ac:dyDescent="0.3">
      <c r="A67" s="20" t="str">
        <f>A16</f>
        <v>I.</v>
      </c>
      <c r="B67" s="23" t="str">
        <f>B16</f>
        <v>PRIPREMNI RADOVI - UKUPNO</v>
      </c>
      <c r="C67" s="4"/>
      <c r="D67" s="13"/>
      <c r="E67" s="13"/>
      <c r="F67" s="29">
        <f>F16</f>
        <v>0</v>
      </c>
    </row>
    <row r="68" spans="1:6" ht="15.75" thickBot="1" x14ac:dyDescent="0.3">
      <c r="A68" s="20" t="str">
        <f>A32</f>
        <v>II.</v>
      </c>
      <c r="B68" s="23" t="str">
        <f>B32</f>
        <v>GRAĐEVINSKI RADOVI - PROMETNICA - UKUPNO</v>
      </c>
      <c r="C68" s="4"/>
      <c r="D68" s="13"/>
      <c r="E68" s="13"/>
      <c r="F68" s="29">
        <f>F32</f>
        <v>0</v>
      </c>
    </row>
    <row r="69" spans="1:6" ht="15.75" thickBot="1" x14ac:dyDescent="0.3">
      <c r="A69" s="20" t="str">
        <f>A38</f>
        <v>III.</v>
      </c>
      <c r="B69" s="23" t="str">
        <f>B38</f>
        <v>OBORINSKA ODVODNJA - UKUPNO</v>
      </c>
      <c r="C69" s="4"/>
      <c r="D69" s="13"/>
      <c r="E69" s="13"/>
      <c r="F69" s="29">
        <f>F38</f>
        <v>0</v>
      </c>
    </row>
    <row r="70" spans="1:6" ht="15.75" thickBot="1" x14ac:dyDescent="0.3">
      <c r="A70" s="20" t="str">
        <f>A64</f>
        <v>IV.</v>
      </c>
      <c r="B70" s="23" t="str">
        <f>B64</f>
        <v>PROMETNA SIGNALIZACIJA</v>
      </c>
      <c r="C70" s="4"/>
      <c r="D70" s="13"/>
      <c r="E70" s="13"/>
      <c r="F70" s="29">
        <f>F64</f>
        <v>0</v>
      </c>
    </row>
    <row r="71" spans="1:6" ht="15.75" thickBot="1" x14ac:dyDescent="0.3"/>
    <row r="72" spans="1:6" ht="15.75" thickBot="1" x14ac:dyDescent="0.3">
      <c r="A72" s="20" t="s">
        <v>91</v>
      </c>
      <c r="B72" s="23" t="s">
        <v>69</v>
      </c>
      <c r="C72" s="4"/>
      <c r="D72" s="13"/>
      <c r="E72" s="13"/>
      <c r="F72" s="29">
        <f>SUM(F67:F70)</f>
        <v>0</v>
      </c>
    </row>
    <row r="73" spans="1:6" ht="15.75" thickBot="1" x14ac:dyDescent="0.3">
      <c r="A73" s="20"/>
      <c r="B73" s="23" t="s">
        <v>13</v>
      </c>
      <c r="C73" s="6">
        <v>0.25</v>
      </c>
      <c r="D73" s="13"/>
      <c r="E73" s="13"/>
      <c r="F73" s="29">
        <f>F72*C73</f>
        <v>0</v>
      </c>
    </row>
    <row r="74" spans="1:6" ht="15.75" thickBot="1" x14ac:dyDescent="0.3">
      <c r="A74" s="71" t="s">
        <v>91</v>
      </c>
      <c r="B74" s="24" t="s">
        <v>14</v>
      </c>
      <c r="C74" s="7"/>
      <c r="D74" s="14"/>
      <c r="E74" s="14"/>
      <c r="F74" s="30">
        <f>F73+F72</f>
        <v>0</v>
      </c>
    </row>
    <row r="86" spans="3:7" s="17" customFormat="1" ht="91.5" customHeight="1" x14ac:dyDescent="0.25">
      <c r="C86"/>
      <c r="D86" s="8"/>
      <c r="E86" s="8"/>
      <c r="F86" s="25"/>
      <c r="G86"/>
    </row>
    <row r="103" spans="2:2" x14ac:dyDescent="0.25">
      <c r="B103" s="32"/>
    </row>
  </sheetData>
  <protectedRanges>
    <protectedRange sqref="E10:E11" name="I. Pripremni_2"/>
    <protectedRange sqref="E12:E15" name="I. Pripremni_3"/>
    <protectedRange sqref="E30" name="V. prometna signalizacija"/>
    <protectedRange sqref="E31" name="V. prometna signalizacija_1"/>
  </protectedRanges>
  <conditionalFormatting sqref="F16">
    <cfRule type="cellIs" dxfId="6" priority="1" operator="equal">
      <formula>0</formula>
    </cfRule>
  </conditionalFormatting>
  <conditionalFormatting sqref="F32">
    <cfRule type="cellIs" dxfId="5" priority="2" operator="equal">
      <formula>0</formula>
    </cfRule>
  </conditionalFormatting>
  <conditionalFormatting sqref="F38">
    <cfRule type="cellIs" dxfId="4" priority="3" operator="equal">
      <formula>0</formula>
    </cfRule>
  </conditionalFormatting>
  <conditionalFormatting sqref="F64">
    <cfRule type="cellIs" dxfId="3" priority="7" operator="equal">
      <formula>0</formula>
    </cfRule>
  </conditionalFormatting>
  <conditionalFormatting sqref="F67:F70">
    <cfRule type="cellIs" dxfId="2" priority="5" operator="equal">
      <formula>0</formula>
    </cfRule>
  </conditionalFormatting>
  <conditionalFormatting sqref="F72:F73">
    <cfRule type="cellIs" dxfId="1" priority="4" operator="equal">
      <formula>0</formula>
    </cfRule>
  </conditionalFormatting>
  <conditionalFormatting sqref="F74">
    <cfRule type="cellIs" dxfId="0" priority="6" operator="equal">
      <formula>0</formula>
    </cfRule>
  </conditionalFormatting>
  <pageMargins left="0.7" right="1.6041666666666666E-2" top="0.75" bottom="0.75" header="0.3" footer="0.3"/>
  <pageSetup paperSize="9" scale="88" fitToHeight="0" orientation="portrait" r:id="rId1"/>
  <headerFooter>
    <oddHeader>&amp;L&amp;G&amp;C
&amp;R&amp;P /&amp;N
Projekt br. PR-351/23-ID</oddHeader>
    <oddFooter>&amp;CNAZIV ELABORATA: POVEĆANJE SIGURNOSTI PROMETA NA DIJELU ULICA KRALJA ZVONIMIRA U MJESTU PUNAT 
Rijeka, rujan 2024.</oddFooter>
  </headerFooter>
  <rowBreaks count="1" manualBreakCount="1">
    <brk id="17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Naslovnica - napomene</vt:lpstr>
      <vt:lpstr>punat - KRALJA ZVONIMIRA</vt:lpstr>
      <vt:lpstr>'Naslovnica - napomene'!Podrucje_ispisa</vt:lpstr>
      <vt:lpstr>'punat - KRALJA ZVONIMIRA'!Podrucje_ispisa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2024-10-03T12:39:56Z</dcterms:modified>
</cp:coreProperties>
</file>