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klekovic\Documents\2024. godina\vijeće\22. sjednica\za objavu\"/>
    </mc:Choice>
  </mc:AlternateContent>
  <xr:revisionPtr revIDLastSave="0" documentId="8_{0F7A8202-B01F-4580-821D-335C5D717F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GRAM ODRŽAVANJA 2024." sheetId="7" r:id="rId1"/>
  </sheets>
  <calcPr calcId="191029"/>
</workbook>
</file>

<file path=xl/calcChain.xml><?xml version="1.0" encoding="utf-8"?>
<calcChain xmlns="http://schemas.openxmlformats.org/spreadsheetml/2006/main">
  <c r="H37" i="7" l="1"/>
  <c r="C22" i="7" s="1"/>
  <c r="H84" i="7"/>
  <c r="H83" i="7"/>
  <c r="H78" i="7"/>
  <c r="H77" i="7"/>
  <c r="H76" i="7"/>
  <c r="H66" i="7"/>
  <c r="H65" i="7"/>
  <c r="H60" i="7"/>
  <c r="H59" i="7"/>
  <c r="C21" i="7" s="1"/>
  <c r="H58" i="7"/>
  <c r="H51" i="7"/>
  <c r="H46" i="7"/>
  <c r="C23" i="7" s="1"/>
  <c r="H45" i="7"/>
  <c r="H44" i="7"/>
  <c r="H36" i="7"/>
  <c r="H35" i="7"/>
  <c r="C19" i="7" l="1"/>
  <c r="H40" i="7"/>
  <c r="C17" i="7"/>
  <c r="H68" i="7"/>
  <c r="E68" i="7"/>
  <c r="H85" i="7"/>
  <c r="E85" i="7"/>
  <c r="H79" i="7"/>
  <c r="E79" i="7"/>
  <c r="H61" i="7"/>
  <c r="E61" i="7"/>
  <c r="H52" i="7"/>
  <c r="E52" i="7"/>
  <c r="H47" i="7"/>
  <c r="E47" i="7"/>
  <c r="E40" i="7"/>
  <c r="C28" i="7" l="1"/>
  <c r="E87" i="7"/>
  <c r="H87" i="7"/>
</calcChain>
</file>

<file path=xl/sharedStrings.xml><?xml version="1.0" encoding="utf-8"?>
<sst xmlns="http://schemas.openxmlformats.org/spreadsheetml/2006/main" count="146" uniqueCount="101">
  <si>
    <t>održavanja komunalne infrastrukture na području</t>
  </si>
  <si>
    <t>Članak 1.</t>
  </si>
  <si>
    <t>Članak 2.</t>
  </si>
  <si>
    <t>Članak 3.</t>
  </si>
  <si>
    <t>POZICIJA</t>
  </si>
  <si>
    <t>IZVOR FINANCIRANJA</t>
  </si>
  <si>
    <t>3. ODRŽAVANJE GRAĐEVINA JAVNE ODVODNJE OBORINSKIH VODA</t>
  </si>
  <si>
    <t>8. ODRŽAVANJE JAVNE RASVJETE</t>
  </si>
  <si>
    <t>Članak 4.</t>
  </si>
  <si>
    <t>Održavanje komunalne infrastrukture financirati će se sredstvima:</t>
  </si>
  <si>
    <t>1. komunalnog doprinosa</t>
  </si>
  <si>
    <t>2. komunalne naknade</t>
  </si>
  <si>
    <t>3. cijene komunalne usluge</t>
  </si>
  <si>
    <t>4. naknade za koncesiju</t>
  </si>
  <si>
    <t>6. fondova Europske unije</t>
  </si>
  <si>
    <t>8. donacija</t>
  </si>
  <si>
    <t>OPIS</t>
  </si>
  <si>
    <t>R360</t>
  </si>
  <si>
    <t>R205</t>
  </si>
  <si>
    <t>PROCJENA TROŠKOVA</t>
  </si>
  <si>
    <t>R204</t>
  </si>
  <si>
    <t>UKUPNO ODRŽAVANJE NERAZVRSTANIH CESTA</t>
  </si>
  <si>
    <t>UKUPNO ODRŽAVANJE JAVNIH POVRŠINA NA KOJIMA NIJE DOPUŠTEN PROMET MOTORNIM VOZILIMA</t>
  </si>
  <si>
    <t>R202</t>
  </si>
  <si>
    <t>R201</t>
  </si>
  <si>
    <t>UKUPNO ODRŽAVANJE JAVNE RASVJETE</t>
  </si>
  <si>
    <t>-</t>
  </si>
  <si>
    <t>UKUPNO ODRŽAVANJE ČISTOĆE JAVNIH POVRŠINA</t>
  </si>
  <si>
    <t>Sredstva za ostvarivanje Programa rasporedit će se za financiranje obavljanja komunalnih djelatnosti održavanja komunalne infrastrukture, i to za:</t>
  </si>
  <si>
    <t>UKUPNO PROGRAM ODRŽAVANJA KOMUNALNE INFRASTRUKTURE</t>
  </si>
  <si>
    <t xml:space="preserve">    PREDSJEDNIK</t>
  </si>
  <si>
    <t>R206</t>
  </si>
  <si>
    <t>UKUPNO ODRŽAVANJE GRAĐEVINA JAVNE ODVODNJE OBORINSKIH VODA</t>
  </si>
  <si>
    <t>UKUPNO ODRŽAVANJE JAVNIH ZELENIH POVRŠINA</t>
  </si>
  <si>
    <t>UKUPNO ODRŽAVANJE GRAĐEVINA, UREĐAJA I PREDMETA JAVNE NAMJENE</t>
  </si>
  <si>
    <t>4. KOMUNALNA DJELATNOST ODRŽAVANJA JAVNIH ZELENIH POVRŠINA</t>
  </si>
  <si>
    <t>5. KOMUNALNA DJELATNOST ODRŽAVANJA  GRAĐEVINA, UREĐAJA I PREDMETA JAVNE NAMJENE</t>
  </si>
  <si>
    <t>6. KOMUNALNA DJELATNOST ODRŽAVANJA GROBLJA</t>
  </si>
  <si>
    <t>7. KOMUNALNA DJELATNOST ODRŽAVANJA ČISTOĆE JAVNIH POVRŠINA</t>
  </si>
  <si>
    <t>1. KOMUNALNA DJELATNOST ODRŽAVANJA NERAZVRSTANIH CESTA</t>
  </si>
  <si>
    <t>1.1. Redovito održavanje nerazvrstanih cesta</t>
  </si>
  <si>
    <t>1.2. Redovito održavanje maslinarskih i poljskih puteva</t>
  </si>
  <si>
    <t>1.3. Izvanredno održavanje nerazvstanih cesta</t>
  </si>
  <si>
    <t>2. KOMUNALNA DJELATNOST ODRŽAVANJE JAVNIH POVRŠINA NA KOJIMA NIJE DOPUŠTEN PROMET MOTORNIH VOZILA</t>
  </si>
  <si>
    <t>2.1. Održavanje čistoće uređenih plaža</t>
  </si>
  <si>
    <t>3.1. Održavanje građevina javne odvodnje oborinskih voda</t>
  </si>
  <si>
    <t>4.1. Javne zelene površine</t>
  </si>
  <si>
    <t>5.1. Održavanje</t>
  </si>
  <si>
    <t>5.2. Uređenje naselja u vrijeme blagdana</t>
  </si>
  <si>
    <t>7.1. Redovno održavanje čistoće javnih površina</t>
  </si>
  <si>
    <t>7.2. DDD mjere</t>
  </si>
  <si>
    <t>7.3. Sakupljanje i zbrinjavanje lešina životinja i ostalih nusproizvoda s javnih površina</t>
  </si>
  <si>
    <t>8. 1. Radovi na redovnom održavanju</t>
  </si>
  <si>
    <t>8. 2. Troškovi električne energije za javnu rasvjetu</t>
  </si>
  <si>
    <t>2.2. Redovito i izvanredno održavanje uređenih plaža</t>
  </si>
  <si>
    <t>2.3. Izvanredno održavanje javnih površina - ostalo</t>
  </si>
  <si>
    <t>4.2. Javne zelene površine na pomorskom dobru</t>
  </si>
  <si>
    <t>4.3. Održavanje dječjih igrališta i površinama namjenjenih psima</t>
  </si>
  <si>
    <t>4.4. Održavanje javnih sportskih i rekreacijskih prostora</t>
  </si>
  <si>
    <t>R624</t>
  </si>
  <si>
    <t>R627</t>
  </si>
  <si>
    <t>R628</t>
  </si>
  <si>
    <t>R630</t>
  </si>
  <si>
    <t>R624.1</t>
  </si>
  <si>
    <t>R203.3</t>
  </si>
  <si>
    <t>R209.01</t>
  </si>
  <si>
    <t>5.b.) ostali prihodi posebne namjene</t>
  </si>
  <si>
    <t>5. proračuna jedinice lokalne samouprave</t>
  </si>
  <si>
    <t>R203.5</t>
  </si>
  <si>
    <t>R625.1</t>
  </si>
  <si>
    <t>R626.1</t>
  </si>
  <si>
    <t>R357.01</t>
  </si>
  <si>
    <t>R207.01</t>
  </si>
  <si>
    <t>5.a.) turistička pristojba</t>
  </si>
  <si>
    <t>7. ugovora, naknada i drugim izvorima</t>
  </si>
  <si>
    <t>5.c.) opći prihodi i primici</t>
  </si>
  <si>
    <t>UKUPNO (EUR)</t>
  </si>
  <si>
    <t>PROCJENA TROŠKOVA (EUR)</t>
  </si>
  <si>
    <t>5.3.Održavanje e-bicikala</t>
  </si>
  <si>
    <t>R630.1</t>
  </si>
  <si>
    <t>Općine Punat u 2024. godini</t>
  </si>
  <si>
    <t>komunalna naknada</t>
  </si>
  <si>
    <t>ostali prihodi posebne namjene</t>
  </si>
  <si>
    <t>koncesija na pomorskom dobru</t>
  </si>
  <si>
    <t>R629.1</t>
  </si>
  <si>
    <t>opći prihodi i primici</t>
  </si>
  <si>
    <t>turistička pristojba</t>
  </si>
  <si>
    <t>I. izmjene PROGRAMA</t>
  </si>
  <si>
    <t>U Programu održavanja komunalne infrastrukture na području Općine Punat u 2024. godini ("Službene novine Primorsko - goranske županije", broj 44/23) u članku 2. točki 5. podtočki 5.3. Održavanje e-bicikala iza teksta  PLANIRANA SREDSTVA iznos "5.000,00" zamjenjuje se iznosom  "10.000,00".</t>
  </si>
  <si>
    <t>Članak 3. mijenja se i glasi:</t>
  </si>
  <si>
    <t>Članak 4. mijenja se i glasi:</t>
  </si>
  <si>
    <t>R203.05</t>
  </si>
  <si>
    <t>R205.1</t>
  </si>
  <si>
    <t>višak iz proteklih godina</t>
  </si>
  <si>
    <t>5.d.) višak iz proteklih godina</t>
  </si>
  <si>
    <t>Ove I. Izmjene Programa stupaju na snagu osmi dan od dana objave  u "Službenim novinama Primorsko-goranske županije".</t>
  </si>
  <si>
    <t>Temeljem članka 72. Zakona o komunalnom gospodarstvu gospodarstvu ("Narodne novine" broj 68/18, 110/18 i 32/20) i članka 32. Statuta Općine Punat ("Službene novine Primorsko-goranske županije" broj 36/22), Općinsko vijeće Općine Punat, na 22. sjednici održanoj dana 24. rujna 2024. godine donosi</t>
  </si>
  <si>
    <t>KLASA: 024-05/24-01/5</t>
  </si>
  <si>
    <t>URBROJ: 2170-31-01-24-4</t>
  </si>
  <si>
    <t>Punat, 24. rujna 2024. godine</t>
  </si>
  <si>
    <t>Goran Gržančić, dr. med.,v.r.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</si>
</sst>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9" x14ac:knownFonts="1">
    <font>
      <sz val="10"/>
      <name val="Arial"/>
      <family val="2"/>
    </font>
    <font>
      <sz val="8"/>
      <name val="Times New Roman"/>
      <family val="2"/>
    </font>
    <font>
      <sz val="8"/>
      <name val="Times New Roman Bold"/>
      <family val="2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</font>
    <font>
      <sz val="10"/>
      <color rgb="FF000000"/>
      <name val="Times New Roman"/>
      <family val="1"/>
      <charset val="238"/>
    </font>
    <font>
      <sz val="10"/>
      <name val="Garamond"/>
      <family val="1"/>
      <charset val="238"/>
    </font>
    <font>
      <sz val="8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/>
    <xf numFmtId="4" fontId="4" fillId="0" borderId="0" xfId="0" applyNumberFormat="1" applyFont="1"/>
    <xf numFmtId="4" fontId="0" fillId="0" borderId="0" xfId="0" applyNumberFormat="1"/>
    <xf numFmtId="0" fontId="4" fillId="0" borderId="0" xfId="0" applyFont="1"/>
    <xf numFmtId="4" fontId="3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0" fillId="0" borderId="0" xfId="0" applyNumberFormat="1"/>
    <xf numFmtId="164" fontId="7" fillId="0" borderId="0" xfId="0" applyNumberFormat="1" applyFont="1"/>
    <xf numFmtId="164" fontId="8" fillId="0" borderId="0" xfId="0" applyNumberFormat="1" applyFont="1"/>
    <xf numFmtId="4" fontId="3" fillId="0" borderId="2" xfId="0" applyNumberFormat="1" applyFont="1" applyBorder="1" applyAlignment="1">
      <alignment horizontal="center"/>
    </xf>
    <xf numFmtId="4" fontId="3" fillId="0" borderId="2" xfId="0" applyNumberFormat="1" applyFont="1" applyBorder="1"/>
    <xf numFmtId="0" fontId="3" fillId="0" borderId="2" xfId="0" applyFont="1" applyBorder="1" applyAlignment="1">
      <alignment horizontal="left"/>
    </xf>
    <xf numFmtId="4" fontId="3" fillId="0" borderId="1" xfId="0" applyNumberFormat="1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1" fontId="1" fillId="0" borderId="0" xfId="0" applyNumberFormat="1" applyFont="1"/>
    <xf numFmtId="4" fontId="4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3">
    <cellStyle name="Normalno" xfId="0" builtinId="0"/>
    <cellStyle name="Normalno 2" xfId="2" xr:uid="{00000000-0005-0000-0000-000001000000}"/>
    <cellStyle name="Normalno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86B63-9A50-447E-A399-2917C53EC591}">
  <dimension ref="A1:L96"/>
  <sheetViews>
    <sheetView tabSelected="1" topLeftCell="A82" zoomScale="160" zoomScaleNormal="160" workbookViewId="0">
      <selection activeCell="A90" sqref="A90:H90"/>
    </sheetView>
  </sheetViews>
  <sheetFormatPr defaultRowHeight="12.75" x14ac:dyDescent="0.2"/>
  <cols>
    <col min="2" max="2" width="17.7109375" customWidth="1"/>
    <col min="3" max="3" width="25" customWidth="1"/>
    <col min="4" max="4" width="8.42578125" customWidth="1"/>
    <col min="5" max="5" width="15.85546875" customWidth="1"/>
    <col min="6" max="6" width="7.28515625" customWidth="1"/>
    <col min="7" max="7" width="14.5703125" customWidth="1"/>
    <col min="8" max="8" width="11.140625" style="4" customWidth="1"/>
    <col min="9" max="9" width="9.28515625" customWidth="1"/>
    <col min="10" max="10" width="13" customWidth="1"/>
    <col min="11" max="11" width="17" bestFit="1" customWidth="1"/>
    <col min="12" max="12" width="14.28515625" bestFit="1" customWidth="1"/>
  </cols>
  <sheetData>
    <row r="1" spans="1:8" ht="36.75" customHeight="1" x14ac:dyDescent="0.2">
      <c r="A1" s="23" t="s">
        <v>96</v>
      </c>
      <c r="B1" s="23"/>
      <c r="C1" s="23"/>
      <c r="D1" s="23"/>
      <c r="E1" s="23"/>
      <c r="F1" s="23"/>
      <c r="G1" s="23"/>
      <c r="H1" s="23"/>
    </row>
    <row r="2" spans="1:8" x14ac:dyDescent="0.2">
      <c r="A2" s="1"/>
    </row>
    <row r="3" spans="1:8" x14ac:dyDescent="0.2">
      <c r="A3" s="24" t="s">
        <v>87</v>
      </c>
      <c r="B3" s="24"/>
      <c r="C3" s="24"/>
      <c r="D3" s="24"/>
      <c r="E3" s="24"/>
      <c r="F3" s="24"/>
      <c r="G3" s="24"/>
      <c r="H3" s="24"/>
    </row>
    <row r="4" spans="1:8" x14ac:dyDescent="0.2">
      <c r="A4" s="24" t="s">
        <v>0</v>
      </c>
      <c r="B4" s="24"/>
      <c r="C4" s="24"/>
      <c r="D4" s="24"/>
      <c r="E4" s="24"/>
      <c r="F4" s="24"/>
      <c r="G4" s="24"/>
      <c r="H4" s="24"/>
    </row>
    <row r="5" spans="1:8" x14ac:dyDescent="0.2">
      <c r="A5" s="24" t="s">
        <v>80</v>
      </c>
      <c r="B5" s="24"/>
      <c r="C5" s="24"/>
      <c r="D5" s="24"/>
      <c r="E5" s="24"/>
      <c r="F5" s="24"/>
      <c r="G5" s="24"/>
      <c r="H5" s="24"/>
    </row>
    <row r="7" spans="1:8" x14ac:dyDescent="0.2">
      <c r="A7" s="25" t="s">
        <v>1</v>
      </c>
      <c r="B7" s="25"/>
      <c r="C7" s="25"/>
      <c r="D7" s="25"/>
      <c r="E7" s="25"/>
      <c r="F7" s="25"/>
      <c r="G7" s="25"/>
      <c r="H7" s="25"/>
    </row>
    <row r="8" spans="1:8" ht="8.25" customHeight="1" x14ac:dyDescent="0.2">
      <c r="A8" s="7"/>
      <c r="B8" s="7"/>
      <c r="C8" s="7"/>
      <c r="D8" s="7"/>
      <c r="E8" s="7"/>
      <c r="F8" s="7"/>
      <c r="G8" s="7"/>
      <c r="H8" s="7"/>
    </row>
    <row r="9" spans="1:8" ht="39" customHeight="1" x14ac:dyDescent="0.2">
      <c r="A9" s="26" t="s">
        <v>88</v>
      </c>
      <c r="B9" s="26"/>
      <c r="C9" s="26"/>
      <c r="D9" s="26"/>
      <c r="E9" s="26"/>
      <c r="F9" s="26"/>
      <c r="G9" s="26"/>
      <c r="H9" s="26"/>
    </row>
    <row r="10" spans="1:8" ht="17.25" customHeight="1" x14ac:dyDescent="0.2">
      <c r="A10" s="22"/>
      <c r="B10" s="22"/>
      <c r="C10" s="22"/>
      <c r="D10" s="22"/>
      <c r="E10" s="22"/>
      <c r="F10" s="22"/>
      <c r="G10" s="22"/>
      <c r="H10" s="22"/>
    </row>
    <row r="11" spans="1:8" x14ac:dyDescent="0.2">
      <c r="A11" s="25" t="s">
        <v>2</v>
      </c>
      <c r="B11" s="25"/>
      <c r="C11" s="25"/>
      <c r="D11" s="25"/>
      <c r="E11" s="25"/>
      <c r="F11" s="25"/>
      <c r="G11" s="25"/>
      <c r="H11" s="25"/>
    </row>
    <row r="12" spans="1:8" x14ac:dyDescent="0.2">
      <c r="A12" s="25"/>
      <c r="B12" s="25"/>
      <c r="C12" s="25"/>
      <c r="D12" s="25"/>
      <c r="E12" s="25"/>
      <c r="F12" s="25"/>
      <c r="G12" s="25"/>
      <c r="H12" s="25"/>
    </row>
    <row r="13" spans="1:8" ht="16.5" customHeight="1" x14ac:dyDescent="0.2">
      <c r="A13" s="26" t="s">
        <v>89</v>
      </c>
      <c r="B13" s="26"/>
      <c r="C13" s="26"/>
      <c r="D13" s="26"/>
      <c r="E13" s="26"/>
      <c r="F13" s="26"/>
      <c r="G13" s="26"/>
      <c r="H13" s="26"/>
    </row>
    <row r="14" spans="1:8" ht="12.75" customHeight="1" x14ac:dyDescent="0.2">
      <c r="A14" s="8"/>
      <c r="B14" s="8"/>
      <c r="C14" s="8"/>
      <c r="D14" s="8"/>
      <c r="E14" s="8"/>
      <c r="F14" s="8"/>
      <c r="G14" s="8"/>
      <c r="H14" s="8"/>
    </row>
    <row r="15" spans="1:8" x14ac:dyDescent="0.2">
      <c r="A15" s="31" t="s">
        <v>9</v>
      </c>
      <c r="B15" s="31"/>
      <c r="C15" s="31"/>
      <c r="D15" s="31"/>
      <c r="E15" s="31"/>
      <c r="F15" s="31"/>
      <c r="G15" s="31"/>
      <c r="H15" s="31"/>
    </row>
    <row r="16" spans="1:8" x14ac:dyDescent="0.2">
      <c r="A16" s="1" t="s">
        <v>10</v>
      </c>
      <c r="C16" s="6">
        <v>0</v>
      </c>
    </row>
    <row r="17" spans="1:11" x14ac:dyDescent="0.2">
      <c r="A17" s="1" t="s">
        <v>11</v>
      </c>
      <c r="C17" s="6">
        <f>SUM(H35+H36+H38+H51+H57+H65+H66+H67+H76+H77+H78+H83+H84)</f>
        <v>532203.11</v>
      </c>
      <c r="J17" s="4"/>
    </row>
    <row r="18" spans="1:11" x14ac:dyDescent="0.2">
      <c r="A18" s="1" t="s">
        <v>12</v>
      </c>
      <c r="C18" s="6">
        <v>0</v>
      </c>
    </row>
    <row r="19" spans="1:11" x14ac:dyDescent="0.2">
      <c r="A19" s="1" t="s">
        <v>13</v>
      </c>
      <c r="C19" s="6">
        <f>SUM(H44+H45+H58)</f>
        <v>83000</v>
      </c>
    </row>
    <row r="20" spans="1:11" x14ac:dyDescent="0.2">
      <c r="A20" s="1" t="s">
        <v>67</v>
      </c>
      <c r="C20" s="6"/>
    </row>
    <row r="21" spans="1:11" x14ac:dyDescent="0.2">
      <c r="A21" s="1" t="s">
        <v>73</v>
      </c>
      <c r="C21" s="6">
        <f>SUM(H59)</f>
        <v>16000</v>
      </c>
    </row>
    <row r="22" spans="1:11" x14ac:dyDescent="0.2">
      <c r="A22" s="1" t="s">
        <v>66</v>
      </c>
      <c r="C22" s="6">
        <f>SUM(H37)</f>
        <v>140</v>
      </c>
    </row>
    <row r="23" spans="1:11" x14ac:dyDescent="0.2">
      <c r="A23" s="1" t="s">
        <v>75</v>
      </c>
      <c r="C23" s="6">
        <f>SUM(H46+H56+H60)</f>
        <v>50511.57</v>
      </c>
    </row>
    <row r="24" spans="1:11" x14ac:dyDescent="0.2">
      <c r="A24" s="1" t="s">
        <v>94</v>
      </c>
      <c r="C24" s="6">
        <v>28345.32</v>
      </c>
    </row>
    <row r="25" spans="1:11" x14ac:dyDescent="0.2">
      <c r="A25" s="1" t="s">
        <v>14</v>
      </c>
      <c r="C25" s="6">
        <v>0</v>
      </c>
    </row>
    <row r="26" spans="1:11" x14ac:dyDescent="0.2">
      <c r="A26" s="1" t="s">
        <v>74</v>
      </c>
      <c r="C26" s="6">
        <v>0</v>
      </c>
    </row>
    <row r="27" spans="1:11" x14ac:dyDescent="0.2">
      <c r="A27" s="1" t="s">
        <v>15</v>
      </c>
      <c r="C27" s="6">
        <v>0</v>
      </c>
    </row>
    <row r="28" spans="1:11" x14ac:dyDescent="0.2">
      <c r="A28" s="5" t="s">
        <v>76</v>
      </c>
      <c r="B28" s="5"/>
      <c r="C28" s="3">
        <f>SUM(C16:C27)</f>
        <v>710199.99999999988</v>
      </c>
    </row>
    <row r="29" spans="1:11" ht="24" customHeight="1" x14ac:dyDescent="0.2">
      <c r="A29" s="25" t="s">
        <v>3</v>
      </c>
      <c r="B29" s="25"/>
      <c r="C29" s="25"/>
      <c r="D29" s="25"/>
      <c r="E29" s="25"/>
      <c r="F29" s="25"/>
      <c r="G29" s="25"/>
      <c r="H29" s="25"/>
    </row>
    <row r="30" spans="1:11" ht="24" customHeight="1" x14ac:dyDescent="0.2">
      <c r="A30" s="27" t="s">
        <v>90</v>
      </c>
      <c r="B30" s="27"/>
      <c r="C30" s="27"/>
      <c r="D30" s="27"/>
      <c r="E30" s="27"/>
      <c r="F30" s="27"/>
      <c r="G30" s="27"/>
      <c r="H30" s="27"/>
    </row>
    <row r="31" spans="1:11" ht="21" customHeight="1" x14ac:dyDescent="0.2">
      <c r="A31" s="27" t="s">
        <v>28</v>
      </c>
      <c r="B31" s="27"/>
      <c r="C31" s="27"/>
      <c r="D31" s="27"/>
      <c r="E31" s="27"/>
      <c r="F31" s="27"/>
      <c r="G31" s="27"/>
      <c r="H31" s="27"/>
    </row>
    <row r="32" spans="1:11" x14ac:dyDescent="0.2">
      <c r="E32" s="25"/>
      <c r="F32" s="25"/>
      <c r="G32" s="25"/>
      <c r="H32" s="25"/>
      <c r="I32" s="25"/>
      <c r="J32" s="25"/>
      <c r="K32" s="25"/>
    </row>
    <row r="33" spans="1:12" x14ac:dyDescent="0.2">
      <c r="A33" s="32" t="s">
        <v>39</v>
      </c>
      <c r="B33" s="32"/>
      <c r="C33" s="32"/>
      <c r="D33" s="32"/>
      <c r="E33" s="32"/>
      <c r="F33" s="32"/>
      <c r="G33" s="32"/>
      <c r="H33" s="32"/>
    </row>
    <row r="34" spans="1:12" ht="21" customHeight="1" x14ac:dyDescent="0.2">
      <c r="A34" s="28" t="s">
        <v>16</v>
      </c>
      <c r="B34" s="28"/>
      <c r="C34" s="28"/>
      <c r="D34" s="2" t="s">
        <v>4</v>
      </c>
      <c r="E34" s="20" t="s">
        <v>77</v>
      </c>
      <c r="F34" s="28" t="s">
        <v>5</v>
      </c>
      <c r="G34" s="28"/>
      <c r="H34" s="28"/>
      <c r="J34" s="10"/>
      <c r="K34" s="10"/>
      <c r="L34" s="10"/>
    </row>
    <row r="35" spans="1:12" x14ac:dyDescent="0.2">
      <c r="A35" s="29" t="s">
        <v>40</v>
      </c>
      <c r="B35" s="29"/>
      <c r="C35" s="29"/>
      <c r="D35" s="12" t="s">
        <v>17</v>
      </c>
      <c r="E35" s="13">
        <v>32000</v>
      </c>
      <c r="F35" s="30" t="s">
        <v>81</v>
      </c>
      <c r="G35" s="30"/>
      <c r="H35" s="13">
        <f>E35</f>
        <v>32000</v>
      </c>
      <c r="J35" s="10"/>
      <c r="K35" s="10"/>
      <c r="L35" s="10"/>
    </row>
    <row r="36" spans="1:12" ht="13.5" customHeight="1" x14ac:dyDescent="0.2">
      <c r="A36" s="29" t="s">
        <v>41</v>
      </c>
      <c r="B36" s="29"/>
      <c r="C36" s="29"/>
      <c r="D36" s="12" t="s">
        <v>59</v>
      </c>
      <c r="E36" s="13">
        <v>9060</v>
      </c>
      <c r="F36" s="30" t="s">
        <v>81</v>
      </c>
      <c r="G36" s="30"/>
      <c r="H36" s="13">
        <f>E36</f>
        <v>9060</v>
      </c>
      <c r="J36" s="10"/>
      <c r="K36" s="10"/>
      <c r="L36" s="10"/>
    </row>
    <row r="37" spans="1:12" ht="13.5" customHeight="1" x14ac:dyDescent="0.2">
      <c r="A37" s="14"/>
      <c r="B37" s="14"/>
      <c r="C37" s="14"/>
      <c r="D37" s="12" t="s">
        <v>63</v>
      </c>
      <c r="E37" s="15">
        <v>140</v>
      </c>
      <c r="F37" s="30" t="s">
        <v>82</v>
      </c>
      <c r="G37" s="30"/>
      <c r="H37" s="15">
        <f>E37</f>
        <v>140</v>
      </c>
      <c r="J37" s="10"/>
      <c r="K37" s="10"/>
      <c r="L37" s="10"/>
    </row>
    <row r="38" spans="1:12" ht="13.5" customHeight="1" x14ac:dyDescent="0.2">
      <c r="A38" s="29" t="s">
        <v>42</v>
      </c>
      <c r="B38" s="29"/>
      <c r="C38" s="29"/>
      <c r="D38" s="12" t="s">
        <v>18</v>
      </c>
      <c r="E38" s="13">
        <v>100000</v>
      </c>
      <c r="F38" s="30" t="s">
        <v>81</v>
      </c>
      <c r="G38" s="30"/>
      <c r="H38" s="13">
        <v>71654.679999999993</v>
      </c>
      <c r="J38" s="10"/>
      <c r="K38" s="10"/>
      <c r="L38" s="10"/>
    </row>
    <row r="39" spans="1:12" ht="13.5" customHeight="1" x14ac:dyDescent="0.2">
      <c r="A39" s="29"/>
      <c r="B39" s="29"/>
      <c r="C39" s="29"/>
      <c r="D39" s="12" t="s">
        <v>92</v>
      </c>
      <c r="E39" s="13"/>
      <c r="F39" s="30" t="s">
        <v>93</v>
      </c>
      <c r="G39" s="30"/>
      <c r="H39" s="13">
        <v>28345.32</v>
      </c>
      <c r="J39" s="10"/>
      <c r="K39" s="10"/>
      <c r="L39" s="10"/>
    </row>
    <row r="40" spans="1:12" ht="14.25" customHeight="1" x14ac:dyDescent="0.2">
      <c r="A40" s="33" t="s">
        <v>21</v>
      </c>
      <c r="B40" s="33"/>
      <c r="C40" s="33"/>
      <c r="D40" s="33"/>
      <c r="E40" s="3">
        <f>SUM(E35:E36:E38)</f>
        <v>141200</v>
      </c>
      <c r="F40" s="34"/>
      <c r="G40" s="34"/>
      <c r="H40" s="3">
        <f>SUM(H35:H36:H37:H38:H39)</f>
        <v>141200</v>
      </c>
      <c r="J40" s="10"/>
      <c r="K40" s="10"/>
      <c r="L40" s="10"/>
    </row>
    <row r="41" spans="1:12" ht="15.75" customHeight="1" x14ac:dyDescent="0.2"/>
    <row r="42" spans="1:12" ht="12.75" customHeight="1" x14ac:dyDescent="0.2">
      <c r="A42" s="32" t="s">
        <v>43</v>
      </c>
      <c r="B42" s="32"/>
      <c r="C42" s="32"/>
      <c r="D42" s="32"/>
      <c r="E42" s="32"/>
      <c r="F42" s="32"/>
      <c r="G42" s="32"/>
      <c r="H42" s="32"/>
    </row>
    <row r="43" spans="1:12" ht="22.5" x14ac:dyDescent="0.2">
      <c r="A43" s="28" t="s">
        <v>16</v>
      </c>
      <c r="B43" s="28"/>
      <c r="C43" s="28"/>
      <c r="D43" s="2" t="s">
        <v>4</v>
      </c>
      <c r="E43" s="20" t="s">
        <v>77</v>
      </c>
      <c r="F43" s="28" t="s">
        <v>5</v>
      </c>
      <c r="G43" s="28"/>
      <c r="H43" s="28"/>
    </row>
    <row r="44" spans="1:12" x14ac:dyDescent="0.2">
      <c r="A44" s="29" t="s">
        <v>44</v>
      </c>
      <c r="B44" s="29"/>
      <c r="C44" s="29"/>
      <c r="D44" s="12" t="s">
        <v>60</v>
      </c>
      <c r="E44" s="13">
        <v>25000</v>
      </c>
      <c r="F44" s="30" t="s">
        <v>83</v>
      </c>
      <c r="G44" s="30"/>
      <c r="H44" s="13">
        <f>E44</f>
        <v>25000</v>
      </c>
      <c r="J44" s="10"/>
      <c r="K44" s="10"/>
      <c r="L44" s="9"/>
    </row>
    <row r="45" spans="1:12" x14ac:dyDescent="0.2">
      <c r="A45" s="29" t="s">
        <v>54</v>
      </c>
      <c r="B45" s="29"/>
      <c r="C45" s="29"/>
      <c r="D45" s="12" t="s">
        <v>61</v>
      </c>
      <c r="E45" s="6">
        <v>35000</v>
      </c>
      <c r="F45" s="30" t="s">
        <v>83</v>
      </c>
      <c r="G45" s="30"/>
      <c r="H45" s="6">
        <f>E45</f>
        <v>35000</v>
      </c>
      <c r="J45" s="10"/>
      <c r="K45" s="10"/>
      <c r="L45" s="9"/>
    </row>
    <row r="46" spans="1:12" ht="14.25" customHeight="1" x14ac:dyDescent="0.2">
      <c r="A46" s="29" t="s">
        <v>55</v>
      </c>
      <c r="B46" s="29"/>
      <c r="C46" s="29"/>
      <c r="D46" s="12" t="s">
        <v>84</v>
      </c>
      <c r="E46" s="13">
        <v>45000</v>
      </c>
      <c r="F46" s="30" t="s">
        <v>85</v>
      </c>
      <c r="G46" s="30"/>
      <c r="H46" s="13">
        <f>E46</f>
        <v>45000</v>
      </c>
      <c r="J46" s="10"/>
      <c r="K46" s="10"/>
      <c r="L46" s="9"/>
    </row>
    <row r="47" spans="1:12" ht="24.75" customHeight="1" x14ac:dyDescent="0.2">
      <c r="A47" s="33" t="s">
        <v>22</v>
      </c>
      <c r="B47" s="33"/>
      <c r="C47" s="33"/>
      <c r="D47" s="33"/>
      <c r="E47" s="3">
        <f>SUM(E44:E46)</f>
        <v>105000</v>
      </c>
      <c r="F47" s="34"/>
      <c r="G47" s="34"/>
      <c r="H47" s="3">
        <f>SUM(H44:H46)</f>
        <v>105000</v>
      </c>
      <c r="J47" s="10"/>
      <c r="K47" s="10"/>
    </row>
    <row r="48" spans="1:12" ht="21.75" customHeight="1" x14ac:dyDescent="0.2">
      <c r="C48" s="16"/>
      <c r="E48" s="16"/>
      <c r="J48" s="10"/>
      <c r="K48" s="10"/>
    </row>
    <row r="49" spans="1:12" ht="12.75" customHeight="1" x14ac:dyDescent="0.2">
      <c r="A49" s="32" t="s">
        <v>6</v>
      </c>
      <c r="B49" s="32"/>
      <c r="C49" s="32"/>
      <c r="D49" s="32"/>
      <c r="E49" s="32"/>
      <c r="F49" s="32"/>
      <c r="G49" s="32"/>
      <c r="H49" s="32"/>
      <c r="J49" s="10"/>
      <c r="K49" s="10"/>
    </row>
    <row r="50" spans="1:12" ht="22.5" x14ac:dyDescent="0.2">
      <c r="A50" s="28" t="s">
        <v>16</v>
      </c>
      <c r="B50" s="28"/>
      <c r="C50" s="28"/>
      <c r="D50" s="2" t="s">
        <v>4</v>
      </c>
      <c r="E50" s="20" t="s">
        <v>77</v>
      </c>
      <c r="F50" s="28" t="s">
        <v>5</v>
      </c>
      <c r="G50" s="28"/>
      <c r="H50" s="28"/>
      <c r="J50" s="10"/>
      <c r="K50" s="10"/>
    </row>
    <row r="51" spans="1:12" ht="12.75" customHeight="1" x14ac:dyDescent="0.2">
      <c r="A51" s="29" t="s">
        <v>45</v>
      </c>
      <c r="B51" s="29"/>
      <c r="C51" s="29"/>
      <c r="D51" s="12" t="s">
        <v>31</v>
      </c>
      <c r="E51" s="13">
        <v>13000</v>
      </c>
      <c r="F51" s="30" t="s">
        <v>81</v>
      </c>
      <c r="G51" s="30"/>
      <c r="H51" s="13">
        <f>E51</f>
        <v>13000</v>
      </c>
      <c r="J51" s="10"/>
      <c r="K51" s="10"/>
      <c r="L51" s="9"/>
    </row>
    <row r="52" spans="1:12" ht="21.75" customHeight="1" x14ac:dyDescent="0.2">
      <c r="A52" s="33" t="s">
        <v>32</v>
      </c>
      <c r="B52" s="33"/>
      <c r="C52" s="33"/>
      <c r="D52" s="33"/>
      <c r="E52" s="3">
        <f>SUM(E51+E48)</f>
        <v>13000</v>
      </c>
      <c r="F52" s="34"/>
      <c r="G52" s="34"/>
      <c r="H52" s="3">
        <f>SUM(H51+H48)</f>
        <v>13000</v>
      </c>
      <c r="J52" s="10"/>
      <c r="K52" s="10"/>
    </row>
    <row r="53" spans="1:12" ht="24.75" customHeight="1" x14ac:dyDescent="0.2">
      <c r="C53" s="16"/>
      <c r="E53" s="16"/>
      <c r="J53" s="10"/>
      <c r="K53" s="10"/>
    </row>
    <row r="54" spans="1:12" ht="14.25" customHeight="1" x14ac:dyDescent="0.2">
      <c r="A54" s="16" t="s">
        <v>35</v>
      </c>
      <c r="B54" s="16"/>
      <c r="C54" s="16"/>
      <c r="D54" s="16"/>
      <c r="E54" s="3"/>
      <c r="F54" s="17"/>
      <c r="G54" s="17"/>
      <c r="H54" s="6"/>
      <c r="J54" s="10"/>
      <c r="K54" s="10"/>
    </row>
    <row r="55" spans="1:12" ht="22.5" x14ac:dyDescent="0.2">
      <c r="A55" s="28" t="s">
        <v>16</v>
      </c>
      <c r="B55" s="28"/>
      <c r="C55" s="28"/>
      <c r="D55" s="2" t="s">
        <v>4</v>
      </c>
      <c r="E55" s="20" t="s">
        <v>77</v>
      </c>
      <c r="F55" s="28" t="s">
        <v>5</v>
      </c>
      <c r="G55" s="28"/>
      <c r="H55" s="28"/>
      <c r="J55" s="10"/>
      <c r="K55" s="10"/>
    </row>
    <row r="56" spans="1:12" x14ac:dyDescent="0.2">
      <c r="A56" s="29" t="s">
        <v>46</v>
      </c>
      <c r="B56" s="29"/>
      <c r="C56" s="29"/>
      <c r="D56" s="12" t="s">
        <v>68</v>
      </c>
      <c r="E56" s="13">
        <v>165000</v>
      </c>
      <c r="F56" s="30" t="s">
        <v>85</v>
      </c>
      <c r="G56" s="30"/>
      <c r="H56" s="13">
        <v>1511.57</v>
      </c>
      <c r="J56" s="10"/>
      <c r="K56" s="10"/>
      <c r="L56" s="4"/>
    </row>
    <row r="57" spans="1:12" x14ac:dyDescent="0.2">
      <c r="A57" s="14"/>
      <c r="B57" s="14"/>
      <c r="C57" s="14"/>
      <c r="D57" s="12" t="s">
        <v>91</v>
      </c>
      <c r="E57" s="13"/>
      <c r="F57" s="30" t="s">
        <v>81</v>
      </c>
      <c r="G57" s="30"/>
      <c r="H57" s="13">
        <v>163488.43</v>
      </c>
      <c r="J57" s="10"/>
      <c r="K57" s="10"/>
      <c r="L57" s="4"/>
    </row>
    <row r="58" spans="1:12" x14ac:dyDescent="0.2">
      <c r="A58" s="29" t="s">
        <v>56</v>
      </c>
      <c r="B58" s="29"/>
      <c r="C58" s="29"/>
      <c r="D58" s="12" t="s">
        <v>64</v>
      </c>
      <c r="E58" s="13">
        <v>23000</v>
      </c>
      <c r="F58" s="30" t="s">
        <v>83</v>
      </c>
      <c r="G58" s="30"/>
      <c r="H58" s="13">
        <f>E58</f>
        <v>23000</v>
      </c>
      <c r="I58" s="6"/>
      <c r="J58" s="10"/>
      <c r="K58" s="10"/>
      <c r="L58" s="9"/>
    </row>
    <row r="59" spans="1:12" x14ac:dyDescent="0.2">
      <c r="A59" s="29" t="s">
        <v>57</v>
      </c>
      <c r="B59" s="29"/>
      <c r="C59" s="29"/>
      <c r="D59" s="12" t="s">
        <v>69</v>
      </c>
      <c r="E59" s="13">
        <v>16000</v>
      </c>
      <c r="F59" s="28" t="s">
        <v>86</v>
      </c>
      <c r="G59" s="28"/>
      <c r="H59" s="13">
        <f>E59</f>
        <v>16000</v>
      </c>
      <c r="J59" s="10"/>
      <c r="K59" s="10"/>
      <c r="L59" s="9"/>
    </row>
    <row r="60" spans="1:12" x14ac:dyDescent="0.2">
      <c r="A60" s="29" t="s">
        <v>58</v>
      </c>
      <c r="B60" s="29"/>
      <c r="C60" s="29"/>
      <c r="D60" s="12" t="s">
        <v>70</v>
      </c>
      <c r="E60" s="13">
        <v>4000</v>
      </c>
      <c r="F60" s="30" t="s">
        <v>85</v>
      </c>
      <c r="G60" s="30"/>
      <c r="H60" s="13">
        <f>E60</f>
        <v>4000</v>
      </c>
      <c r="J60" s="10"/>
      <c r="K60" s="10"/>
      <c r="L60" s="9"/>
    </row>
    <row r="61" spans="1:12" ht="12.75" customHeight="1" x14ac:dyDescent="0.2">
      <c r="A61" s="33" t="s">
        <v>33</v>
      </c>
      <c r="B61" s="33"/>
      <c r="C61" s="33"/>
      <c r="D61" s="33"/>
      <c r="E61" s="3">
        <f>SUM(E55:E60)</f>
        <v>208000</v>
      </c>
      <c r="F61" s="34"/>
      <c r="G61" s="34"/>
      <c r="H61" s="3">
        <f>SUM(H55:H60)</f>
        <v>208000</v>
      </c>
      <c r="J61" s="10"/>
      <c r="K61" s="10"/>
    </row>
    <row r="62" spans="1:12" ht="22.5" customHeight="1" x14ac:dyDescent="0.2">
      <c r="B62" s="1"/>
      <c r="C62" s="1"/>
      <c r="D62" s="1"/>
      <c r="J62" s="10"/>
      <c r="K62" s="10"/>
    </row>
    <row r="63" spans="1:12" ht="12.75" customHeight="1" x14ac:dyDescent="0.2">
      <c r="A63" s="16" t="s">
        <v>36</v>
      </c>
      <c r="J63" s="10"/>
      <c r="K63" s="10"/>
    </row>
    <row r="64" spans="1:12" ht="22.5" x14ac:dyDescent="0.2">
      <c r="A64" s="28" t="s">
        <v>16</v>
      </c>
      <c r="B64" s="28"/>
      <c r="C64" s="28"/>
      <c r="D64" s="2" t="s">
        <v>4</v>
      </c>
      <c r="E64" s="20" t="s">
        <v>77</v>
      </c>
      <c r="F64" s="28" t="s">
        <v>5</v>
      </c>
      <c r="G64" s="28"/>
      <c r="H64" s="28"/>
      <c r="J64" s="10"/>
      <c r="K64" s="10"/>
    </row>
    <row r="65" spans="1:12" x14ac:dyDescent="0.2">
      <c r="A65" s="29" t="s">
        <v>47</v>
      </c>
      <c r="B65" s="29"/>
      <c r="C65" s="29"/>
      <c r="D65" s="12" t="s">
        <v>62</v>
      </c>
      <c r="E65" s="13">
        <v>17000</v>
      </c>
      <c r="F65" s="30" t="s">
        <v>81</v>
      </c>
      <c r="G65" s="30"/>
      <c r="H65" s="13">
        <f>E65</f>
        <v>17000</v>
      </c>
      <c r="J65" s="10"/>
      <c r="K65" s="10"/>
      <c r="L65" s="9"/>
    </row>
    <row r="66" spans="1:12" ht="14.25" customHeight="1" x14ac:dyDescent="0.2">
      <c r="A66" s="29" t="s">
        <v>48</v>
      </c>
      <c r="B66" s="29"/>
      <c r="C66" s="29"/>
      <c r="D66" s="12" t="s">
        <v>72</v>
      </c>
      <c r="E66" s="13">
        <v>15000</v>
      </c>
      <c r="F66" s="30" t="s">
        <v>81</v>
      </c>
      <c r="G66" s="30"/>
      <c r="H66" s="13">
        <f>E66</f>
        <v>15000</v>
      </c>
      <c r="J66" s="10"/>
      <c r="K66" s="10"/>
      <c r="L66" s="9"/>
    </row>
    <row r="67" spans="1:12" ht="14.25" customHeight="1" x14ac:dyDescent="0.2">
      <c r="A67" s="29" t="s">
        <v>78</v>
      </c>
      <c r="B67" s="29"/>
      <c r="C67" s="29"/>
      <c r="D67" s="12" t="s">
        <v>79</v>
      </c>
      <c r="E67" s="13">
        <v>10000</v>
      </c>
      <c r="F67" s="30" t="s">
        <v>81</v>
      </c>
      <c r="G67" s="30"/>
      <c r="H67" s="13">
        <v>10000</v>
      </c>
      <c r="J67" s="10"/>
      <c r="K67" s="10"/>
      <c r="L67" s="9"/>
    </row>
    <row r="68" spans="1:12" ht="24.75" customHeight="1" x14ac:dyDescent="0.2">
      <c r="A68" s="33" t="s">
        <v>34</v>
      </c>
      <c r="B68" s="33"/>
      <c r="C68" s="33"/>
      <c r="D68" s="33"/>
      <c r="E68" s="3">
        <f>SUM(E64:E66:E65:E67)</f>
        <v>42000</v>
      </c>
      <c r="F68" s="34"/>
      <c r="G68" s="34"/>
      <c r="H68" s="3">
        <f>SUM(H65:H67)</f>
        <v>42000</v>
      </c>
      <c r="J68" s="10"/>
      <c r="K68" s="10"/>
    </row>
    <row r="69" spans="1:12" ht="15" customHeight="1" x14ac:dyDescent="0.2">
      <c r="D69" s="16"/>
      <c r="E69" s="16"/>
      <c r="J69" s="10"/>
      <c r="K69" s="10"/>
    </row>
    <row r="70" spans="1:12" ht="12.75" customHeight="1" x14ac:dyDescent="0.2">
      <c r="A70" s="16" t="s">
        <v>37</v>
      </c>
      <c r="J70" s="10"/>
      <c r="K70" s="10"/>
    </row>
    <row r="71" spans="1:12" x14ac:dyDescent="0.2">
      <c r="A71" s="35" t="s">
        <v>16</v>
      </c>
      <c r="B71" s="35"/>
      <c r="C71" s="35"/>
      <c r="D71" s="2" t="s">
        <v>4</v>
      </c>
      <c r="E71" s="2" t="s">
        <v>19</v>
      </c>
      <c r="F71" s="35" t="s">
        <v>5</v>
      </c>
      <c r="G71" s="35"/>
      <c r="H71" s="35"/>
      <c r="J71" s="10"/>
      <c r="K71" s="10"/>
    </row>
    <row r="72" spans="1:12" x14ac:dyDescent="0.2">
      <c r="A72" s="36" t="s">
        <v>26</v>
      </c>
      <c r="B72" s="36"/>
      <c r="C72" s="36"/>
      <c r="D72" s="17" t="s">
        <v>26</v>
      </c>
      <c r="E72" s="6">
        <v>0</v>
      </c>
      <c r="F72" s="35" t="s">
        <v>26</v>
      </c>
      <c r="G72" s="35"/>
      <c r="H72" s="6">
        <v>0</v>
      </c>
      <c r="J72" s="10"/>
      <c r="K72" s="10"/>
    </row>
    <row r="73" spans="1:12" ht="23.25" customHeight="1" x14ac:dyDescent="0.2">
      <c r="A73" s="1"/>
      <c r="D73" s="1"/>
      <c r="J73" s="10"/>
      <c r="K73" s="10"/>
    </row>
    <row r="74" spans="1:12" x14ac:dyDescent="0.2">
      <c r="A74" s="16" t="s">
        <v>38</v>
      </c>
      <c r="J74" s="10"/>
      <c r="K74" s="10"/>
    </row>
    <row r="75" spans="1:12" ht="22.5" x14ac:dyDescent="0.2">
      <c r="A75" s="28" t="s">
        <v>16</v>
      </c>
      <c r="B75" s="28"/>
      <c r="C75" s="28"/>
      <c r="D75" s="2" t="s">
        <v>4</v>
      </c>
      <c r="E75" s="20" t="s">
        <v>77</v>
      </c>
      <c r="F75" s="28" t="s">
        <v>5</v>
      </c>
      <c r="G75" s="28"/>
      <c r="H75" s="28"/>
      <c r="J75" s="10"/>
      <c r="K75" s="10"/>
    </row>
    <row r="76" spans="1:12" ht="18" customHeight="1" x14ac:dyDescent="0.2">
      <c r="A76" s="29" t="s">
        <v>49</v>
      </c>
      <c r="B76" s="29"/>
      <c r="C76" s="29"/>
      <c r="D76" s="12" t="s">
        <v>20</v>
      </c>
      <c r="E76" s="13">
        <v>95000</v>
      </c>
      <c r="F76" s="30" t="s">
        <v>81</v>
      </c>
      <c r="G76" s="30"/>
      <c r="H76" s="13">
        <f>E76</f>
        <v>95000</v>
      </c>
      <c r="J76" s="10"/>
      <c r="K76" s="10"/>
      <c r="L76" s="9"/>
    </row>
    <row r="77" spans="1:12" ht="15" customHeight="1" x14ac:dyDescent="0.2">
      <c r="A77" s="29" t="s">
        <v>50</v>
      </c>
      <c r="B77" s="29"/>
      <c r="C77" s="29"/>
      <c r="D77" s="12" t="s">
        <v>65</v>
      </c>
      <c r="E77" s="6">
        <v>5000</v>
      </c>
      <c r="F77" s="30" t="s">
        <v>81</v>
      </c>
      <c r="G77" s="30"/>
      <c r="H77" s="6">
        <f>E77</f>
        <v>5000</v>
      </c>
      <c r="J77" s="10"/>
      <c r="K77" s="10"/>
      <c r="L77" s="9"/>
    </row>
    <row r="78" spans="1:12" ht="17.25" customHeight="1" x14ac:dyDescent="0.2">
      <c r="A78" s="29" t="s">
        <v>51</v>
      </c>
      <c r="B78" s="29"/>
      <c r="C78" s="29"/>
      <c r="D78" s="12" t="s">
        <v>71</v>
      </c>
      <c r="E78" s="13">
        <v>11000</v>
      </c>
      <c r="F78" s="30" t="s">
        <v>81</v>
      </c>
      <c r="G78" s="30"/>
      <c r="H78" s="13">
        <f>E78</f>
        <v>11000</v>
      </c>
      <c r="J78" s="10"/>
      <c r="K78" s="10"/>
      <c r="L78" s="9"/>
    </row>
    <row r="79" spans="1:12" ht="12.75" customHeight="1" x14ac:dyDescent="0.2">
      <c r="A79" s="33" t="s">
        <v>27</v>
      </c>
      <c r="B79" s="33"/>
      <c r="C79" s="33"/>
      <c r="D79" s="33"/>
      <c r="E79" s="3">
        <f>SUM(E75:E78)</f>
        <v>111000</v>
      </c>
      <c r="F79" s="34"/>
      <c r="G79" s="34"/>
      <c r="H79" s="3">
        <f>SUM(H75:H78)</f>
        <v>111000</v>
      </c>
      <c r="J79" s="10"/>
      <c r="K79" s="10"/>
    </row>
    <row r="80" spans="1:12" x14ac:dyDescent="0.2">
      <c r="A80" s="1"/>
      <c r="B80" s="18"/>
      <c r="C80" s="1"/>
      <c r="D80" s="1"/>
      <c r="E80" s="1"/>
      <c r="J80" s="10"/>
      <c r="K80" s="10"/>
    </row>
    <row r="81" spans="1:12" ht="12.75" customHeight="1" x14ac:dyDescent="0.2">
      <c r="A81" s="16" t="s">
        <v>7</v>
      </c>
      <c r="E81" s="21"/>
      <c r="J81" s="10"/>
      <c r="K81" s="10"/>
    </row>
    <row r="82" spans="1:12" ht="22.5" x14ac:dyDescent="0.2">
      <c r="A82" s="28" t="s">
        <v>16</v>
      </c>
      <c r="B82" s="28"/>
      <c r="C82" s="28"/>
      <c r="D82" s="2" t="s">
        <v>4</v>
      </c>
      <c r="E82" s="20" t="s">
        <v>77</v>
      </c>
      <c r="F82" s="28" t="s">
        <v>5</v>
      </c>
      <c r="G82" s="28"/>
      <c r="H82" s="28"/>
      <c r="J82" s="10"/>
      <c r="K82" s="10"/>
    </row>
    <row r="83" spans="1:12" x14ac:dyDescent="0.2">
      <c r="A83" s="29" t="s">
        <v>52</v>
      </c>
      <c r="B83" s="29"/>
      <c r="C83" s="29"/>
      <c r="D83" s="12" t="s">
        <v>23</v>
      </c>
      <c r="E83" s="13">
        <v>20000</v>
      </c>
      <c r="F83" s="30" t="s">
        <v>81</v>
      </c>
      <c r="G83" s="30"/>
      <c r="H83" s="13">
        <f>E83</f>
        <v>20000</v>
      </c>
      <c r="J83" s="10"/>
      <c r="K83" s="10"/>
      <c r="L83" s="9"/>
    </row>
    <row r="84" spans="1:12" ht="14.25" customHeight="1" x14ac:dyDescent="0.2">
      <c r="A84" s="29" t="s">
        <v>53</v>
      </c>
      <c r="B84" s="29"/>
      <c r="C84" s="29"/>
      <c r="D84" s="12" t="s">
        <v>24</v>
      </c>
      <c r="E84" s="13">
        <v>70000</v>
      </c>
      <c r="F84" s="30" t="s">
        <v>81</v>
      </c>
      <c r="G84" s="30"/>
      <c r="H84" s="13">
        <f>E84</f>
        <v>70000</v>
      </c>
      <c r="J84" s="10"/>
      <c r="K84" s="10"/>
      <c r="L84" s="9"/>
    </row>
    <row r="85" spans="1:12" ht="14.25" customHeight="1" x14ac:dyDescent="0.2">
      <c r="A85" s="33" t="s">
        <v>25</v>
      </c>
      <c r="B85" s="33"/>
      <c r="C85" s="33"/>
      <c r="D85" s="33"/>
      <c r="E85" s="3">
        <f>SUM(E83:E84)</f>
        <v>90000</v>
      </c>
      <c r="F85" s="34"/>
      <c r="G85" s="34"/>
      <c r="H85" s="3">
        <f>SUM(H83:H84)</f>
        <v>90000</v>
      </c>
      <c r="J85" s="10"/>
      <c r="K85" s="10"/>
    </row>
    <row r="86" spans="1:12" ht="13.5" customHeight="1" x14ac:dyDescent="0.2">
      <c r="D86" s="16"/>
      <c r="E86" s="16"/>
      <c r="J86" s="10"/>
      <c r="K86" s="10"/>
    </row>
    <row r="87" spans="1:12" ht="21" customHeight="1" x14ac:dyDescent="0.2">
      <c r="A87" s="37" t="s">
        <v>29</v>
      </c>
      <c r="B87" s="37"/>
      <c r="C87" s="37"/>
      <c r="D87" s="37"/>
      <c r="E87" s="19">
        <f>SUM(E85,E79,E68,E61,E51,E47,E40)</f>
        <v>710200</v>
      </c>
      <c r="H87" s="19">
        <f>SUM(H85,H79,H68,H61,H51,H47,H40)</f>
        <v>710200</v>
      </c>
      <c r="J87" s="10"/>
      <c r="K87" s="10"/>
    </row>
    <row r="88" spans="1:12" ht="23.25" customHeight="1" x14ac:dyDescent="0.2">
      <c r="A88" s="25" t="s">
        <v>8</v>
      </c>
      <c r="B88" s="25"/>
      <c r="C88" s="25"/>
      <c r="D88" s="25"/>
      <c r="E88" s="25"/>
      <c r="F88" s="25"/>
      <c r="G88" s="25"/>
      <c r="H88" s="25"/>
      <c r="J88" s="10"/>
      <c r="K88" s="10"/>
    </row>
    <row r="89" spans="1:12" x14ac:dyDescent="0.2">
      <c r="A89" s="7"/>
      <c r="B89" s="7"/>
      <c r="C89" s="7"/>
      <c r="D89" s="7"/>
      <c r="E89" s="7"/>
      <c r="F89" s="7"/>
      <c r="G89" s="7"/>
      <c r="H89" s="7"/>
      <c r="J89" s="11"/>
      <c r="K89" s="10"/>
    </row>
    <row r="90" spans="1:12" ht="25.5" customHeight="1" x14ac:dyDescent="0.2">
      <c r="A90" s="27" t="s">
        <v>95</v>
      </c>
      <c r="B90" s="27"/>
      <c r="C90" s="27"/>
      <c r="D90" s="27"/>
      <c r="E90" s="27"/>
      <c r="F90" s="27"/>
      <c r="G90" s="27"/>
      <c r="H90" s="27"/>
      <c r="J90" s="10"/>
      <c r="K90" s="10"/>
    </row>
    <row r="91" spans="1:12" ht="17.25" customHeight="1" x14ac:dyDescent="0.2">
      <c r="J91" s="10"/>
      <c r="K91" s="10"/>
    </row>
    <row r="92" spans="1:12" x14ac:dyDescent="0.2">
      <c r="A92" s="7"/>
      <c r="B92" s="7"/>
      <c r="C92" s="7"/>
      <c r="D92" s="7"/>
      <c r="E92" s="7"/>
      <c r="F92" s="7"/>
      <c r="G92" s="7"/>
      <c r="H92" s="7"/>
      <c r="J92" s="10"/>
      <c r="K92" s="10"/>
    </row>
    <row r="93" spans="1:12" x14ac:dyDescent="0.2">
      <c r="A93" s="1"/>
      <c r="J93" s="10"/>
      <c r="K93" s="10"/>
    </row>
    <row r="94" spans="1:12" x14ac:dyDescent="0.2">
      <c r="A94" s="2" t="s">
        <v>97</v>
      </c>
      <c r="B94" s="2"/>
      <c r="C94" s="2"/>
      <c r="D94" s="2"/>
      <c r="E94" s="2" t="s">
        <v>30</v>
      </c>
      <c r="F94" s="2"/>
      <c r="J94" s="10"/>
      <c r="K94" s="10"/>
    </row>
    <row r="95" spans="1:12" x14ac:dyDescent="0.2">
      <c r="A95" s="2" t="s">
        <v>98</v>
      </c>
      <c r="B95" s="2"/>
      <c r="C95" s="2"/>
      <c r="D95" s="2"/>
      <c r="E95" s="2"/>
      <c r="F95" s="2"/>
    </row>
    <row r="96" spans="1:12" x14ac:dyDescent="0.2">
      <c r="A96" s="2" t="s">
        <v>99</v>
      </c>
      <c r="B96" s="2"/>
      <c r="C96" s="2"/>
      <c r="D96" s="2"/>
      <c r="E96" s="2" t="s">
        <v>100</v>
      </c>
      <c r="F96" s="2"/>
    </row>
  </sheetData>
  <mergeCells count="93">
    <mergeCell ref="A90:H90"/>
    <mergeCell ref="A84:C84"/>
    <mergeCell ref="F84:G84"/>
    <mergeCell ref="A85:D85"/>
    <mergeCell ref="F85:G85"/>
    <mergeCell ref="A87:D87"/>
    <mergeCell ref="A88:H88"/>
    <mergeCell ref="A76:C76"/>
    <mergeCell ref="F76:G76"/>
    <mergeCell ref="A77:C77"/>
    <mergeCell ref="F77:G77"/>
    <mergeCell ref="A78:C78"/>
    <mergeCell ref="F78:G78"/>
    <mergeCell ref="A79:D79"/>
    <mergeCell ref="F79:G79"/>
    <mergeCell ref="A82:C82"/>
    <mergeCell ref="F82:H82"/>
    <mergeCell ref="A83:C83"/>
    <mergeCell ref="F83:G83"/>
    <mergeCell ref="A65:C65"/>
    <mergeCell ref="F65:G65"/>
    <mergeCell ref="A66:C66"/>
    <mergeCell ref="F66:G66"/>
    <mergeCell ref="A68:D68"/>
    <mergeCell ref="F68:G68"/>
    <mergeCell ref="A67:C67"/>
    <mergeCell ref="F67:G67"/>
    <mergeCell ref="A71:C71"/>
    <mergeCell ref="F71:H71"/>
    <mergeCell ref="A72:C72"/>
    <mergeCell ref="F72:G72"/>
    <mergeCell ref="A75:C75"/>
    <mergeCell ref="F75:H75"/>
    <mergeCell ref="A56:C56"/>
    <mergeCell ref="F56:G56"/>
    <mergeCell ref="A58:C58"/>
    <mergeCell ref="F58:G58"/>
    <mergeCell ref="A59:C59"/>
    <mergeCell ref="F59:G59"/>
    <mergeCell ref="F57:G57"/>
    <mergeCell ref="A60:C60"/>
    <mergeCell ref="F60:G60"/>
    <mergeCell ref="A61:D61"/>
    <mergeCell ref="F61:G61"/>
    <mergeCell ref="A64:C64"/>
    <mergeCell ref="F64:H64"/>
    <mergeCell ref="A55:C55"/>
    <mergeCell ref="F55:H55"/>
    <mergeCell ref="A46:C46"/>
    <mergeCell ref="F46:G46"/>
    <mergeCell ref="A47:D47"/>
    <mergeCell ref="F47:G47"/>
    <mergeCell ref="A49:H49"/>
    <mergeCell ref="A50:C50"/>
    <mergeCell ref="F50:H50"/>
    <mergeCell ref="A42:H42"/>
    <mergeCell ref="A51:C51"/>
    <mergeCell ref="F51:G51"/>
    <mergeCell ref="A52:D52"/>
    <mergeCell ref="F52:G52"/>
    <mergeCell ref="A43:C43"/>
    <mergeCell ref="F43:H43"/>
    <mergeCell ref="A44:C44"/>
    <mergeCell ref="F44:G44"/>
    <mergeCell ref="A45:C45"/>
    <mergeCell ref="F45:G45"/>
    <mergeCell ref="F37:G37"/>
    <mergeCell ref="A38:C38"/>
    <mergeCell ref="F38:G38"/>
    <mergeCell ref="A40:D40"/>
    <mergeCell ref="F40:G40"/>
    <mergeCell ref="A39:C39"/>
    <mergeCell ref="F39:G39"/>
    <mergeCell ref="A35:C35"/>
    <mergeCell ref="F35:G35"/>
    <mergeCell ref="A36:C36"/>
    <mergeCell ref="F36:G36"/>
    <mergeCell ref="A15:H15"/>
    <mergeCell ref="A29:H29"/>
    <mergeCell ref="A31:H31"/>
    <mergeCell ref="E32:K32"/>
    <mergeCell ref="A33:H33"/>
    <mergeCell ref="A9:H9"/>
    <mergeCell ref="A11:H12"/>
    <mergeCell ref="A13:H13"/>
    <mergeCell ref="A30:H30"/>
    <mergeCell ref="A34:C34"/>
    <mergeCell ref="F34:H34"/>
    <mergeCell ref="A1:H1"/>
    <mergeCell ref="A3:H3"/>
    <mergeCell ref="A4:H4"/>
    <mergeCell ref="A5:H5"/>
    <mergeCell ref="A7:H7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PROGRAM ODRŽAVANJA 2024.</vt:lpstr>
    </vt:vector>
  </TitlesOfParts>
  <Company>Investintech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Nataša Kleković</cp:lastModifiedBy>
  <cp:lastPrinted>2022-11-14T14:00:15Z</cp:lastPrinted>
  <dcterms:created xsi:type="dcterms:W3CDTF">2018-11-14T04:36:34Z</dcterms:created>
  <dcterms:modified xsi:type="dcterms:W3CDTF">2024-09-25T08:28:56Z</dcterms:modified>
</cp:coreProperties>
</file>